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J:\GestioEconomica\02-GESTIÓ ECONÒMICA\CAPÍTOL II\2025\1_EXPEDIENTS MAJORS\1101426652_PO_Servei de recollida, transport i eliminació dels residus dels grups I i II\1_INCOACIÓ\PCAP Annexos SE_PO\"/>
    </mc:Choice>
  </mc:AlternateContent>
  <bookViews>
    <workbookView xWindow="0" yWindow="0" windowWidth="28800" windowHeight="10800"/>
  </bookViews>
  <sheets>
    <sheet name="preus 2025 HUGTIP" sheetId="5" r:id="rId1"/>
    <sheet name="preus 2025 ICO Badalona" sheetId="6" r:id="rId2"/>
  </sheets>
  <definedNames>
    <definedName name="_2Àrea_d_impressió" localSheetId="0">'preus 2025 HUGTIP'!$A$9:$G$41</definedName>
    <definedName name="_2Àrea_d_impressió" localSheetId="1">'preus 2025 ICO Badalona'!$A$3:$G$34</definedName>
  </definedNames>
  <calcPr calcId="162913"/>
</workbook>
</file>

<file path=xl/calcChain.xml><?xml version="1.0" encoding="utf-8"?>
<calcChain xmlns="http://schemas.openxmlformats.org/spreadsheetml/2006/main">
  <c r="E12" i="5" l="1"/>
  <c r="G12" i="5" s="1"/>
  <c r="F12" i="5"/>
  <c r="E14" i="5"/>
  <c r="F14" i="5"/>
  <c r="G14" i="5"/>
  <c r="E15" i="5"/>
  <c r="F15" i="5"/>
  <c r="G15" i="5"/>
  <c r="E16" i="5"/>
  <c r="F16" i="5"/>
  <c r="G16" i="5"/>
  <c r="E18" i="5"/>
  <c r="F18" i="5"/>
  <c r="G18" i="5"/>
  <c r="E19" i="5"/>
  <c r="G19" i="5" s="1"/>
  <c r="F19" i="5"/>
  <c r="E20" i="5"/>
  <c r="F20" i="5"/>
  <c r="G20" i="5"/>
  <c r="E22" i="5"/>
  <c r="F22" i="5"/>
  <c r="G22" i="5"/>
  <c r="E23" i="5"/>
  <c r="G23" i="5" s="1"/>
  <c r="F23" i="5"/>
  <c r="E25" i="5"/>
  <c r="F25" i="5"/>
  <c r="G25" i="5"/>
  <c r="E26" i="5"/>
  <c r="F26" i="5"/>
  <c r="G26" i="5"/>
  <c r="E28" i="5"/>
  <c r="F28" i="5"/>
  <c r="G28" i="5"/>
  <c r="E29" i="5"/>
  <c r="F29" i="5"/>
  <c r="G29" i="5"/>
  <c r="E30" i="5"/>
  <c r="E31" i="5"/>
  <c r="F32" i="6" l="1"/>
  <c r="E32" i="6"/>
  <c r="G32" i="6" s="1"/>
  <c r="G31" i="6"/>
  <c r="F31" i="6"/>
  <c r="E31" i="6"/>
  <c r="F29" i="6"/>
  <c r="E29" i="6"/>
  <c r="G29" i="6" s="1"/>
  <c r="F28" i="6"/>
  <c r="E28" i="6"/>
  <c r="G28" i="6" s="1"/>
  <c r="G26" i="6"/>
  <c r="D26" i="6"/>
  <c r="F26" i="6" s="1"/>
  <c r="E24" i="6"/>
  <c r="E23" i="6"/>
  <c r="G22" i="6"/>
  <c r="F22" i="6"/>
  <c r="E22" i="6"/>
  <c r="F21" i="6"/>
  <c r="E21" i="6"/>
  <c r="G21" i="6" s="1"/>
  <c r="F19" i="6"/>
  <c r="E19" i="6"/>
  <c r="G19" i="6" s="1"/>
  <c r="G18" i="6"/>
  <c r="F18" i="6"/>
  <c r="E18" i="6"/>
  <c r="F16" i="6"/>
  <c r="E16" i="6"/>
  <c r="G16" i="6" s="1"/>
  <c r="F15" i="6"/>
  <c r="E15" i="6"/>
  <c r="G15" i="6" s="1"/>
  <c r="F13" i="6"/>
  <c r="E13" i="6"/>
  <c r="G13" i="6" s="1"/>
  <c r="F12" i="6"/>
  <c r="E12" i="6"/>
  <c r="G12" i="6" s="1"/>
  <c r="G11" i="6"/>
  <c r="F11" i="6"/>
  <c r="E11" i="6"/>
  <c r="F9" i="6"/>
  <c r="E9" i="6"/>
  <c r="G9" i="6" s="1"/>
  <c r="F8" i="6"/>
  <c r="E8" i="6"/>
  <c r="G8" i="6" s="1"/>
  <c r="F7" i="6"/>
  <c r="E7" i="6"/>
  <c r="G7" i="6" s="1"/>
  <c r="F5" i="6"/>
  <c r="F25" i="6" s="1"/>
  <c r="E5" i="6"/>
  <c r="G5" i="6" s="1"/>
  <c r="G25" i="6" l="1"/>
  <c r="F33" i="6"/>
  <c r="F34" i="6"/>
  <c r="G33" i="6"/>
  <c r="G34" i="6" s="1"/>
  <c r="G40" i="5"/>
  <c r="F40" i="5"/>
  <c r="F39" i="5"/>
  <c r="E39" i="5"/>
  <c r="G39" i="5" s="1"/>
  <c r="G38" i="5"/>
  <c r="F38" i="5"/>
  <c r="E38" i="5"/>
  <c r="F36" i="5"/>
  <c r="E36" i="5"/>
  <c r="G36" i="5" s="1"/>
  <c r="F35" i="5"/>
  <c r="E35" i="5"/>
  <c r="G35" i="5" s="1"/>
  <c r="G33" i="5"/>
  <c r="D33" i="5"/>
  <c r="F33" i="5" s="1"/>
  <c r="F32" i="5" l="1"/>
  <c r="F41" i="5" s="1"/>
  <c r="G32" i="5" l="1"/>
  <c r="G41" i="5" s="1"/>
</calcChain>
</file>

<file path=xl/sharedStrings.xml><?xml version="1.0" encoding="utf-8"?>
<sst xmlns="http://schemas.openxmlformats.org/spreadsheetml/2006/main" count="113" uniqueCount="54">
  <si>
    <t>IMPORT TOTAL (sense IVA)</t>
  </si>
  <si>
    <t>tones</t>
  </si>
  <si>
    <t>CLASSIFICACIÓ RESIDU</t>
  </si>
  <si>
    <t>CONTENIDOR</t>
  </si>
  <si>
    <t>RESIDUS SANITARIS GRUP I i II</t>
  </si>
  <si>
    <t>RESIDUS GRUP IV: ALTRES RESIDUS PERILLOSOS</t>
  </si>
  <si>
    <t>Import total màxim</t>
  </si>
  <si>
    <t>IMPORT TOTAL (10% IVA inclòs)</t>
  </si>
  <si>
    <t>Total Grup I-II</t>
  </si>
  <si>
    <t>PREU MÀXIM LICITACIÓ (sense IVA)</t>
  </si>
  <si>
    <t>PREU MÀXIM LICITACIÓ (10% IVA inclòs)</t>
  </si>
  <si>
    <t>UNITATS PRODUCCIÓ (previsió 2025)</t>
  </si>
  <si>
    <t>viatges</t>
  </si>
  <si>
    <t>CONTENIDORS 1.100 l, ubicats a la Tèrmica (INCLOU TOT EL SERVEI: subministrament, buidat, tractament i eliminació). La unitat de producció es refereix a serveis realitzats (es preveu 1 servei/setmanal)</t>
  </si>
  <si>
    <t>taxes/tn abocador*</t>
  </si>
  <si>
    <t>*Taxa 2024, s'aplicarà import taxa que correspongui segons normativa vigent</t>
  </si>
  <si>
    <r>
      <t>AUTOCOMPACTADOR BANAL 20 m</t>
    </r>
    <r>
      <rPr>
        <vertAlign val="superscript"/>
        <sz val="8"/>
        <rFont val="Arial"/>
        <family val="2"/>
      </rPr>
      <t>3</t>
    </r>
    <r>
      <rPr>
        <sz val="8"/>
        <rFont val="Arial"/>
        <family val="2"/>
      </rPr>
      <t xml:space="preserve"> (EQUIPAMENT, TRANSPORT, TRACTAMENT i ELIMINACIÓ)</t>
    </r>
  </si>
  <si>
    <r>
      <t>CAIXA VOLUMINOSOS 20 m</t>
    </r>
    <r>
      <rPr>
        <vertAlign val="superscript"/>
        <sz val="8"/>
        <rFont val="Arial"/>
        <family val="2"/>
      </rPr>
      <t>3</t>
    </r>
    <r>
      <rPr>
        <sz val="8"/>
        <rFont val="Arial"/>
        <family val="2"/>
      </rPr>
      <t xml:space="preserve"> (EQUIPAMENT, TRANSPORT, TRACTAMENT i ELIMINACIÓ):</t>
    </r>
  </si>
  <si>
    <t>viatges (es preveu freqüència setmanal)</t>
  </si>
  <si>
    <t>viatges (es preveu freqüència 2 vegades/setmana)</t>
  </si>
  <si>
    <r>
      <t>AUTOCOMPACTADOR ORGÀNICA 20 m</t>
    </r>
    <r>
      <rPr>
        <vertAlign val="superscript"/>
        <sz val="8"/>
        <rFont val="Arial"/>
        <family val="2"/>
      </rPr>
      <t>3</t>
    </r>
    <r>
      <rPr>
        <sz val="8"/>
        <rFont val="Arial"/>
        <family val="2"/>
      </rPr>
      <t xml:space="preserve"> (EQUIPAMENT, TRANSPORT, TRACTAMENT i ELIMINACIÓ)</t>
    </r>
  </si>
  <si>
    <r>
      <t>AUTOCOMPACTADOR ENVASOS i PLASTICS 20 m</t>
    </r>
    <r>
      <rPr>
        <vertAlign val="superscript"/>
        <sz val="8"/>
        <rFont val="Arial"/>
        <family val="2"/>
      </rPr>
      <t>3</t>
    </r>
    <r>
      <rPr>
        <sz val="8"/>
        <rFont val="Arial"/>
        <family val="2"/>
      </rPr>
      <t xml:space="preserve"> (EQUIPAMENT, TRANSPORT, TRACTAMENT i ELIMINACIÓ)</t>
    </r>
  </si>
  <si>
    <r>
      <t>AUTOCOMPACTADOR PAPER i CARTRÓ 20 m</t>
    </r>
    <r>
      <rPr>
        <vertAlign val="superscript"/>
        <sz val="8"/>
        <rFont val="Arial"/>
        <family val="2"/>
      </rPr>
      <t>3</t>
    </r>
    <r>
      <rPr>
        <sz val="8"/>
        <rFont val="Arial"/>
        <family val="2"/>
      </rPr>
      <t xml:space="preserve"> (EQUIPAMENT, TRANSPORT, TRACTAMENT i ELIMINACIÓ)</t>
    </r>
  </si>
  <si>
    <t>IGLÚ VIDRE CUINA (tn): subministrament iglú, transport i eliminació. Freqüència a demanda</t>
  </si>
  <si>
    <t>PINTURES I VERNISSOS :</t>
  </si>
  <si>
    <t>gestió: tractament i eliminació (kg)</t>
  </si>
  <si>
    <t>ENVASOS A PRESSIÓ:</t>
  </si>
  <si>
    <t>transport (inclou hores professionalsde  càrrega i descàrrega</t>
  </si>
  <si>
    <t>PILES (tot el servei) (kg)</t>
  </si>
  <si>
    <t>Total Grup IV</t>
  </si>
  <si>
    <t>Tal com marca el PPT, aquests preus inclouen tota la gestió documental que marca la legislació vigent i, en el cas de gestió de residu no inclòs en aquest annex, aquesta gestió documental estarà inclosa sense cost addicional a repercutir a l'HUGTIP</t>
  </si>
  <si>
    <t>PAPER CONFIDENCIAL : subministrament contenidors metàl·lics amb tancament, transport, eliminació i certificat destrucció. Inventari i les freqüències estan marcades en el PPT: setmanal, quinzenal i/o mensual</t>
  </si>
  <si>
    <t>viatges (freqüència a demanda)</t>
  </si>
  <si>
    <t>PER A QUALSEVOL RESIDU NO INCLÒS EN AQUEST ANNEX, ES DEMANARÀ PRESSUPOST DE GESTIÓ: TRACTAMENT I ELIMINACIÓ. En tot cas, el preu màxim del transport (inclòs hores de càrrega i descàrrega) mai podrà ser superior a 90 euros</t>
  </si>
  <si>
    <t>PREU OFERT (sense IVA)</t>
  </si>
  <si>
    <t>PREU OFERT (10% IVA inclòs)</t>
  </si>
  <si>
    <t>IMPORT  TOTAL (sense IVA)</t>
  </si>
  <si>
    <t>DIFERÈNCIA sense IVA (IMPORT MÀXIM-IMPORT OFERT)</t>
  </si>
  <si>
    <t>DIFERÈNCIA IVA inclòs (IMPORT MÀXIM-IMPORT OFERT)</t>
  </si>
  <si>
    <t>Dades del Licitador</t>
  </si>
  <si>
    <t>Centre</t>
  </si>
  <si>
    <t>Hospital Universitari Germans Trias i Pujol</t>
  </si>
  <si>
    <t>Núm. Expedient</t>
  </si>
  <si>
    <t>Model d'oferta econòmica HUGTiP</t>
  </si>
  <si>
    <t>Empresa</t>
  </si>
  <si>
    <t>NIF</t>
  </si>
  <si>
    <t>Domicili</t>
  </si>
  <si>
    <t>Telèfon</t>
  </si>
  <si>
    <t>Adreça electrònica</t>
  </si>
  <si>
    <t>CSE/AH03/1101426652/25/PO</t>
  </si>
  <si>
    <t>Signatura de la persona proposant</t>
  </si>
  <si>
    <t>Lloc i data</t>
  </si>
  <si>
    <t>Model d'oferta econòmica ICO Badalona</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</si>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</sst>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quot;€&quot;"/>
    <numFmt numFmtId="166" formatCode="#,##0\ _P_t_a"/>
  </numFmts>
  <fonts count="13" x14ac:knownFonts="1">
    <font>
      <sz val="10"/>
      <name val="Arial"/>
    </font>
    <font>
      <sz val="11"/>
      <color theme="1"/>
      <name val="Calibri"/>
      <family val="2"/>
      <scheme val="minor"/>
    </font>
    <font>
      <sz val="10"/>
      <name val="Arial"/>
      <family val="2"/>
    </font>
    <font>
      <b/>
      <sz val="8"/>
      <name val="Calibri"/>
      <family val="2"/>
    </font>
    <font>
      <sz val="10"/>
      <name val="Arial"/>
      <family val="2"/>
    </font>
    <font>
      <b/>
      <sz val="8"/>
      <name val="Arial"/>
      <family val="2"/>
    </font>
    <font>
      <sz val="8"/>
      <name val="Arial"/>
      <family val="2"/>
    </font>
    <font>
      <vertAlign val="superscript"/>
      <sz val="8"/>
      <name val="Arial"/>
      <family val="2"/>
    </font>
    <font>
      <b/>
      <sz val="8"/>
      <color rgb="FFFF0000"/>
      <name val="Arial"/>
      <family val="2"/>
    </font>
    <font>
      <b/>
      <sz val="9"/>
      <name val="Arial"/>
      <family val="2"/>
    </font>
    <font>
      <b/>
      <sz val="10"/>
      <name val="Arial"/>
      <family val="2"/>
    </font>
    <font>
      <b/>
      <sz val="12"/>
      <name val="Arial"/>
      <family val="2"/>
    </font>
    <font>
      <sz val="9"/>
      <name val="Arial"/>
      <family val="2"/>
    </font>
  </fonts>
  <fills count="7">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FF"/>
        <bgColor indexed="64"/>
      </patternFill>
    </fill>
    <fill>
      <patternFill patternType="solid">
        <fgColor theme="2"/>
        <bgColor indexed="64"/>
      </patternFill>
    </fill>
    <fill>
      <patternFill patternType="solid">
        <fgColor theme="2" tint="-0.249977111117893"/>
        <bgColor indexed="64"/>
      </patternFill>
    </fill>
  </fills>
  <borders count="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medium">
        <color indexed="64"/>
      </bottom>
      <diagonal/>
    </border>
  </borders>
  <cellStyleXfs count="7">
    <xf numFmtId="0" fontId="0" fillId="0" borderId="0"/>
    <xf numFmtId="164" fontId="2" fillId="0" borderId="0" applyFont="0" applyFill="0" applyBorder="0" applyAlignment="0" applyProtection="0"/>
    <xf numFmtId="0" fontId="2" fillId="0" borderId="0"/>
    <xf numFmtId="9" fontId="4"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cellStyleXfs>
  <cellXfs count="93">
    <xf numFmtId="0" fontId="0" fillId="0" borderId="0" xfId="0"/>
    <xf numFmtId="0" fontId="5" fillId="0" borderId="0" xfId="2" applyFont="1"/>
    <xf numFmtId="0" fontId="6" fillId="0" borderId="0" xfId="0" applyFont="1"/>
    <xf numFmtId="0" fontId="5" fillId="0" borderId="0" xfId="0" applyFont="1"/>
    <xf numFmtId="0" fontId="8" fillId="0" borderId="0" xfId="0" applyFont="1"/>
    <xf numFmtId="0" fontId="5" fillId="2" borderId="0" xfId="0" applyFont="1" applyFill="1"/>
    <xf numFmtId="0" fontId="5" fillId="0" borderId="0" xfId="0" applyFont="1" applyAlignment="1">
      <alignment horizontal="center"/>
    </xf>
    <xf numFmtId="0" fontId="5" fillId="0" borderId="0" xfId="0" applyFont="1" applyAlignment="1"/>
    <xf numFmtId="0" fontId="5" fillId="3" borderId="1" xfId="0" applyFont="1" applyFill="1" applyBorder="1" applyAlignment="1">
      <alignment horizontal="center" vertical="center" wrapText="1"/>
    </xf>
    <xf numFmtId="0" fontId="3" fillId="3" borderId="1" xfId="2" applyFont="1" applyFill="1" applyBorder="1" applyAlignment="1">
      <alignment horizontal="center" vertical="center" wrapText="1"/>
    </xf>
    <xf numFmtId="0" fontId="6" fillId="4" borderId="1" xfId="0" applyFont="1" applyFill="1" applyBorder="1" applyAlignment="1">
      <alignment vertical="center" wrapText="1"/>
    </xf>
    <xf numFmtId="0" fontId="5" fillId="5" borderId="1" xfId="0" applyFont="1" applyFill="1" applyBorder="1" applyAlignment="1">
      <alignment horizontal="center" vertical="center" wrapText="1"/>
    </xf>
    <xf numFmtId="165" fontId="5" fillId="4" borderId="1" xfId="0" applyNumberFormat="1" applyFont="1" applyFill="1" applyBorder="1" applyAlignment="1">
      <alignment vertical="center" wrapText="1"/>
    </xf>
    <xf numFmtId="0" fontId="6" fillId="0" borderId="1" xfId="0" applyFont="1" applyBorder="1"/>
    <xf numFmtId="165" fontId="5" fillId="2" borderId="1" xfId="0" applyNumberFormat="1" applyFont="1" applyFill="1" applyBorder="1" applyAlignment="1">
      <alignment vertical="center" wrapText="1"/>
    </xf>
    <xf numFmtId="4" fontId="6" fillId="0" borderId="1" xfId="0" applyNumberFormat="1" applyFont="1" applyBorder="1" applyAlignment="1">
      <alignment horizontal="left" vertical="top" wrapText="1" indent="2"/>
    </xf>
    <xf numFmtId="3" fontId="5" fillId="5" borderId="1" xfId="0" applyNumberFormat="1" applyFont="1" applyFill="1" applyBorder="1" applyAlignment="1">
      <alignment horizontal="center" vertical="center" wrapText="1"/>
    </xf>
    <xf numFmtId="165" fontId="5" fillId="2" borderId="1" xfId="0" applyNumberFormat="1" applyFont="1" applyFill="1" applyBorder="1" applyAlignment="1">
      <alignment vertical="top" wrapText="1"/>
    </xf>
    <xf numFmtId="4" fontId="6" fillId="0" borderId="1" xfId="0" applyNumberFormat="1" applyFont="1" applyBorder="1" applyAlignment="1">
      <alignment horizontal="left" vertical="top" wrapText="1"/>
    </xf>
    <xf numFmtId="4" fontId="6" fillId="0" borderId="1" xfId="0" applyNumberFormat="1" applyFont="1" applyBorder="1" applyAlignment="1">
      <alignment vertical="center" wrapText="1"/>
    </xf>
    <xf numFmtId="4" fontId="6" fillId="0" borderId="1" xfId="0" applyNumberFormat="1" applyFont="1" applyBorder="1" applyAlignment="1">
      <alignment wrapText="1"/>
    </xf>
    <xf numFmtId="0" fontId="5" fillId="6" borderId="1" xfId="0" applyFont="1" applyFill="1" applyBorder="1" applyAlignment="1">
      <alignment vertical="center"/>
    </xf>
    <xf numFmtId="0" fontId="5" fillId="6" borderId="1" xfId="0" applyFont="1" applyFill="1" applyBorder="1" applyAlignment="1">
      <alignment horizontal="center" vertical="center"/>
    </xf>
    <xf numFmtId="165" fontId="5" fillId="6" borderId="1" xfId="0" applyNumberFormat="1" applyFont="1" applyFill="1" applyBorder="1" applyAlignment="1">
      <alignment vertical="center"/>
    </xf>
    <xf numFmtId="4" fontId="6" fillId="2" borderId="1" xfId="2" applyNumberFormat="1" applyFont="1" applyFill="1" applyBorder="1" applyAlignment="1">
      <alignment horizontal="justify" vertical="center" wrapText="1"/>
    </xf>
    <xf numFmtId="0" fontId="5" fillId="5" borderId="1" xfId="2" applyFont="1" applyFill="1" applyBorder="1" applyAlignment="1">
      <alignment horizontal="center" vertical="center" wrapText="1"/>
    </xf>
    <xf numFmtId="165" fontId="5" fillId="2" borderId="1" xfId="2" applyNumberFormat="1" applyFont="1" applyFill="1" applyBorder="1" applyAlignment="1">
      <alignment vertical="center" wrapText="1"/>
    </xf>
    <xf numFmtId="4" fontId="6" fillId="2" borderId="1" xfId="2" applyNumberFormat="1" applyFont="1" applyFill="1" applyBorder="1" applyAlignment="1">
      <alignment horizontal="left" vertical="center" wrapText="1" indent="1"/>
    </xf>
    <xf numFmtId="4" fontId="6" fillId="6" borderId="1" xfId="2" applyNumberFormat="1" applyFont="1" applyFill="1" applyBorder="1" applyAlignment="1">
      <alignment horizontal="justify" vertical="center" wrapText="1"/>
    </xf>
    <xf numFmtId="0" fontId="5" fillId="6" borderId="1" xfId="2" applyFont="1" applyFill="1" applyBorder="1" applyAlignment="1">
      <alignment horizontal="center" vertical="center" wrapText="1"/>
    </xf>
    <xf numFmtId="165" fontId="5" fillId="6" borderId="1" xfId="2" applyNumberFormat="1" applyFont="1" applyFill="1" applyBorder="1" applyAlignment="1">
      <alignment horizontal="center" vertical="center" wrapText="1"/>
    </xf>
    <xf numFmtId="0" fontId="5" fillId="3" borderId="1" xfId="0" applyFont="1" applyFill="1" applyBorder="1" applyAlignment="1">
      <alignment vertical="center"/>
    </xf>
    <xf numFmtId="0" fontId="5" fillId="3" borderId="1" xfId="0" applyFont="1" applyFill="1" applyBorder="1" applyAlignment="1">
      <alignment horizontal="center" vertical="center"/>
    </xf>
    <xf numFmtId="4" fontId="5" fillId="3" borderId="1" xfId="0" applyNumberFormat="1" applyFont="1" applyFill="1" applyBorder="1" applyAlignment="1">
      <alignment horizontal="right" vertical="center"/>
    </xf>
    <xf numFmtId="0" fontId="6" fillId="3" borderId="1" xfId="0" applyFont="1" applyFill="1" applyBorder="1"/>
    <xf numFmtId="0" fontId="6" fillId="6" borderId="1" xfId="0" applyFont="1" applyFill="1" applyBorder="1"/>
    <xf numFmtId="0" fontId="6" fillId="0" borderId="0" xfId="2" applyFont="1"/>
    <xf numFmtId="0" fontId="8" fillId="0" borderId="0" xfId="2" applyFont="1"/>
    <xf numFmtId="0" fontId="5" fillId="2" borderId="0" xfId="2" applyFont="1" applyFill="1"/>
    <xf numFmtId="0" fontId="5" fillId="0" borderId="0" xfId="2" applyFont="1" applyAlignment="1">
      <alignment horizontal="center"/>
    </xf>
    <xf numFmtId="0" fontId="5" fillId="0" borderId="0" xfId="2" applyFont="1" applyAlignment="1"/>
    <xf numFmtId="0" fontId="5" fillId="3" borderId="1" xfId="2" applyFont="1" applyFill="1" applyBorder="1" applyAlignment="1">
      <alignment horizontal="center" vertical="center" wrapText="1"/>
    </xf>
    <xf numFmtId="0" fontId="6" fillId="4" borderId="1" xfId="2" applyFont="1" applyFill="1" applyBorder="1" applyAlignment="1">
      <alignment vertical="center" wrapText="1"/>
    </xf>
    <xf numFmtId="165" fontId="5" fillId="4" borderId="1" xfId="2" applyNumberFormat="1" applyFont="1" applyFill="1" applyBorder="1" applyAlignment="1">
      <alignment vertical="center" wrapText="1"/>
    </xf>
    <xf numFmtId="4" fontId="6" fillId="0" borderId="1" xfId="2" applyNumberFormat="1" applyFont="1" applyBorder="1" applyAlignment="1">
      <alignment horizontal="left" vertical="top" wrapText="1" indent="2"/>
    </xf>
    <xf numFmtId="3" fontId="5" fillId="5" borderId="1" xfId="2" applyNumberFormat="1" applyFont="1" applyFill="1" applyBorder="1" applyAlignment="1">
      <alignment horizontal="center" vertical="center" wrapText="1"/>
    </xf>
    <xf numFmtId="165" fontId="5" fillId="2" borderId="1" xfId="2" applyNumberFormat="1" applyFont="1" applyFill="1" applyBorder="1" applyAlignment="1">
      <alignment vertical="top" wrapText="1"/>
    </xf>
    <xf numFmtId="4" fontId="6" fillId="0" borderId="1" xfId="2" applyNumberFormat="1" applyFont="1" applyBorder="1" applyAlignment="1">
      <alignment horizontal="left" vertical="top" wrapText="1"/>
    </xf>
    <xf numFmtId="4" fontId="6" fillId="0" borderId="1" xfId="2" applyNumberFormat="1" applyFont="1" applyBorder="1" applyAlignment="1">
      <alignment vertical="center" wrapText="1"/>
    </xf>
    <xf numFmtId="4" fontId="6" fillId="0" borderId="1" xfId="2" applyNumberFormat="1" applyFont="1" applyBorder="1" applyAlignment="1">
      <alignment wrapText="1"/>
    </xf>
    <xf numFmtId="0" fontId="5" fillId="6" borderId="1" xfId="2" applyFont="1" applyFill="1" applyBorder="1" applyAlignment="1">
      <alignment vertical="center"/>
    </xf>
    <xf numFmtId="0" fontId="5" fillId="6" borderId="1" xfId="2" applyFont="1" applyFill="1" applyBorder="1" applyAlignment="1">
      <alignment horizontal="center" vertical="center"/>
    </xf>
    <xf numFmtId="165" fontId="5" fillId="6" borderId="1" xfId="2" applyNumberFormat="1" applyFont="1" applyFill="1" applyBorder="1" applyAlignment="1">
      <alignment vertical="center"/>
    </xf>
    <xf numFmtId="0" fontId="5" fillId="3" borderId="1" xfId="2" applyFont="1" applyFill="1" applyBorder="1" applyAlignment="1">
      <alignment vertical="center"/>
    </xf>
    <xf numFmtId="0" fontId="5" fillId="3" borderId="1" xfId="2" applyFont="1" applyFill="1" applyBorder="1" applyAlignment="1">
      <alignment horizontal="center" vertical="center"/>
    </xf>
    <xf numFmtId="4" fontId="5" fillId="3" borderId="1" xfId="2" applyNumberFormat="1" applyFont="1" applyFill="1" applyBorder="1" applyAlignment="1">
      <alignment horizontal="right" vertical="center"/>
    </xf>
    <xf numFmtId="0" fontId="6" fillId="0" borderId="2" xfId="0" applyFont="1" applyBorder="1"/>
    <xf numFmtId="0" fontId="5" fillId="0" borderId="0" xfId="0" applyFont="1" applyBorder="1"/>
    <xf numFmtId="0" fontId="10" fillId="0" borderId="0" xfId="0" applyFont="1"/>
    <xf numFmtId="0" fontId="11" fillId="0" borderId="2" xfId="0" applyFont="1" applyBorder="1"/>
    <xf numFmtId="0" fontId="5" fillId="0" borderId="2" xfId="0" applyFont="1" applyBorder="1"/>
    <xf numFmtId="0" fontId="2" fillId="0" borderId="2" xfId="0" applyFont="1" applyBorder="1"/>
    <xf numFmtId="0" fontId="10" fillId="0" borderId="0" xfId="5" applyFont="1" applyBorder="1" applyAlignment="1">
      <alignment vertical="center"/>
    </xf>
    <xf numFmtId="0" fontId="2" fillId="0" borderId="0" xfId="0" applyFont="1" applyBorder="1"/>
    <xf numFmtId="0" fontId="6" fillId="0" borderId="0" xfId="0" applyFont="1" applyBorder="1"/>
    <xf numFmtId="0" fontId="10" fillId="0" borderId="0" xfId="0" applyFont="1" applyBorder="1"/>
    <xf numFmtId="0" fontId="5" fillId="0" borderId="2" xfId="2" applyFont="1" applyBorder="1"/>
    <xf numFmtId="166" fontId="12" fillId="0" borderId="0" xfId="5" applyNumberFormat="1" applyFont="1" applyBorder="1" applyAlignment="1">
      <alignment horizontal="center" vertical="center"/>
    </xf>
    <xf numFmtId="0" fontId="12" fillId="0" borderId="0" xfId="5" applyFont="1" applyBorder="1" applyAlignment="1">
      <alignment horizontal="center" vertical="center"/>
    </xf>
    <xf numFmtId="0" fontId="12" fillId="0" borderId="0" xfId="5" applyFont="1" applyBorder="1" applyAlignment="1">
      <alignment vertical="center"/>
    </xf>
    <xf numFmtId="164" fontId="12" fillId="0" borderId="0" xfId="6" applyFont="1" applyBorder="1" applyAlignment="1">
      <alignment vertical="center"/>
    </xf>
    <xf numFmtId="166" fontId="12" fillId="0" borderId="0" xfId="5" applyNumberFormat="1" applyFont="1" applyBorder="1" applyAlignment="1">
      <alignment vertical="center"/>
    </xf>
    <xf numFmtId="0" fontId="9" fillId="0" borderId="0" xfId="5" applyFont="1" applyBorder="1" applyAlignment="1">
      <alignment horizontal="center" vertical="center" wrapText="1"/>
    </xf>
    <xf numFmtId="0" fontId="2" fillId="0" borderId="0" xfId="2"/>
    <xf numFmtId="0" fontId="12" fillId="0" borderId="0" xfId="5" applyFont="1" applyAlignment="1">
      <alignment vertical="center"/>
    </xf>
    <xf numFmtId="0" fontId="12" fillId="0" borderId="0" xfId="5" applyFont="1" applyBorder="1" applyAlignment="1">
      <alignment horizontal="left"/>
    </xf>
    <xf numFmtId="0" fontId="2" fillId="0" borderId="0" xfId="2" applyBorder="1"/>
    <xf numFmtId="0" fontId="12" fillId="0" borderId="2" xfId="5" applyFont="1" applyBorder="1" applyAlignment="1">
      <alignment vertical="center"/>
    </xf>
    <xf numFmtId="164" fontId="12" fillId="0" borderId="2" xfId="6" applyFont="1" applyBorder="1" applyAlignment="1">
      <alignment vertical="center"/>
    </xf>
    <xf numFmtId="0" fontId="12" fillId="0" borderId="2" xfId="5" applyFont="1" applyBorder="1" applyAlignment="1">
      <alignment horizontal="center" vertical="center"/>
    </xf>
    <xf numFmtId="166" fontId="12" fillId="0" borderId="2" xfId="5" applyNumberFormat="1" applyFont="1" applyBorder="1" applyAlignment="1">
      <alignment vertical="center"/>
    </xf>
    <xf numFmtId="166" fontId="12" fillId="0" borderId="2" xfId="5" applyNumberFormat="1" applyFont="1" applyBorder="1" applyAlignment="1">
      <alignment horizontal="center" vertical="center"/>
    </xf>
    <xf numFmtId="0" fontId="2" fillId="0" borderId="2" xfId="2" applyBorder="1"/>
    <xf numFmtId="0" fontId="2" fillId="0" borderId="2" xfId="5" applyFont="1" applyBorder="1" applyAlignment="1">
      <alignment horizontal="justify"/>
    </xf>
    <xf numFmtId="0" fontId="2" fillId="0" borderId="0" xfId="5" applyFont="1" applyBorder="1" applyAlignment="1">
      <alignment horizontal="left"/>
    </xf>
    <xf numFmtId="0" fontId="11" fillId="0" borderId="0" xfId="2" applyFont="1"/>
    <xf numFmtId="0" fontId="6" fillId="4" borderId="1" xfId="0" applyFont="1" applyFill="1" applyBorder="1" applyAlignment="1">
      <alignment horizontal="center" vertical="center" wrapText="1"/>
    </xf>
    <xf numFmtId="0" fontId="6" fillId="0" borderId="0" xfId="0" applyFont="1" applyAlignment="1">
      <alignment horizontal="left" vertical="center" wrapText="1"/>
    </xf>
    <xf numFmtId="0" fontId="6" fillId="0" borderId="2" xfId="0" applyFont="1" applyBorder="1" applyAlignment="1">
      <alignment horizontal="left" vertical="center" wrapText="1"/>
    </xf>
    <xf numFmtId="0" fontId="6" fillId="0" borderId="1" xfId="2" applyFont="1" applyBorder="1" applyAlignment="1">
      <alignment horizontal="center" vertical="center" wrapText="1"/>
    </xf>
    <xf numFmtId="0" fontId="6" fillId="4" borderId="1" xfId="2" applyFont="1" applyFill="1" applyBorder="1" applyAlignment="1">
      <alignment horizontal="center" vertical="center" wrapText="1"/>
    </xf>
    <xf numFmtId="0" fontId="6" fillId="0" borderId="0" xfId="2" applyFont="1" applyAlignment="1">
      <alignment horizontal="left" vertical="center" wrapText="1"/>
    </xf>
    <xf numFmtId="0" fontId="6" fillId="0" borderId="2" xfId="2" applyFont="1" applyBorder="1" applyAlignment="1">
      <alignment horizontal="left" vertical="center" wrapText="1"/>
    </xf>
  </cellXfs>
  <cellStyles count="7">
    <cellStyle name="Coma 2" xfId="6"/>
    <cellStyle name="Millares 2" xfId="1"/>
    <cellStyle name="Normal" xfId="0" builtinId="0"/>
    <cellStyle name="Normal 2" xfId="2"/>
    <cellStyle name="Normal 3" xfId="5"/>
    <cellStyle name="Percentatge 2" xfId="3"/>
    <cellStyle name="Porcentu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15.png@01DB3CEE.65E48640"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268431</xdr:colOff>
      <xdr:row>0</xdr:row>
      <xdr:rowOff>69273</xdr:rowOff>
    </xdr:from>
    <xdr:to>
      <xdr:col>1</xdr:col>
      <xdr:colOff>3589091</xdr:colOff>
      <xdr:row>0</xdr:row>
      <xdr:rowOff>554182</xdr:rowOff>
    </xdr:to>
    <xdr:pic>
      <xdr:nvPicPr>
        <xdr:cNvPr id="3" name="Imat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8431" y="69273"/>
          <a:ext cx="4307796" cy="484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406978</xdr:colOff>
      <xdr:row>0</xdr:row>
      <xdr:rowOff>60613</xdr:rowOff>
    </xdr:from>
    <xdr:to>
      <xdr:col>1</xdr:col>
      <xdr:colOff>2759932</xdr:colOff>
      <xdr:row>0</xdr:row>
      <xdr:rowOff>623453</xdr:rowOff>
    </xdr:to>
    <xdr:pic>
      <xdr:nvPicPr>
        <xdr:cNvPr id="7" name="Imagen 1" descr="cid:image015.png@01DB3CEE.65E48640"/>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406978" y="60613"/>
          <a:ext cx="3340090" cy="5628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2"/>
  <sheetViews>
    <sheetView tabSelected="1" zoomScale="110" zoomScaleNormal="110" workbookViewId="0">
      <selection activeCell="A3" sqref="A3"/>
    </sheetView>
  </sheetViews>
  <sheetFormatPr defaultColWidth="11.42578125" defaultRowHeight="11.25" x14ac:dyDescent="0.2"/>
  <cols>
    <col min="1" max="1" width="14.85546875" style="2" customWidth="1"/>
    <col min="2" max="2" width="87" style="2" customWidth="1"/>
    <col min="3" max="3" width="11.42578125" style="3" customWidth="1"/>
    <col min="4" max="4" width="13.5703125" style="3" customWidth="1"/>
    <col min="5" max="5" width="11.42578125" style="3"/>
    <col min="6" max="6" width="13.42578125" style="3" bestFit="1" customWidth="1"/>
    <col min="7" max="7" width="11.85546875" style="3" bestFit="1" customWidth="1"/>
    <col min="8" max="16384" width="11.42578125" style="2"/>
  </cols>
  <sheetData>
    <row r="1" spans="1:13" ht="44.25" customHeight="1" x14ac:dyDescent="0.2"/>
    <row r="3" spans="1:13" ht="16.5" thickBot="1" x14ac:dyDescent="0.3">
      <c r="A3" s="59" t="s">
        <v>43</v>
      </c>
      <c r="B3" s="56"/>
      <c r="C3" s="57"/>
      <c r="D3" s="59" t="s">
        <v>39</v>
      </c>
      <c r="E3" s="60"/>
      <c r="F3" s="60"/>
      <c r="G3" s="60"/>
      <c r="H3" s="56"/>
    </row>
    <row r="4" spans="1:13" ht="12.75" x14ac:dyDescent="0.2">
      <c r="A4" s="58" t="s">
        <v>40</v>
      </c>
      <c r="D4" s="62" t="s">
        <v>44</v>
      </c>
      <c r="G4" s="58" t="s">
        <v>45</v>
      </c>
    </row>
    <row r="5" spans="1:13" ht="13.5" thickBot="1" x14ac:dyDescent="0.25">
      <c r="A5" s="61" t="s">
        <v>41</v>
      </c>
      <c r="B5" s="56"/>
      <c r="D5" s="60"/>
      <c r="E5" s="60"/>
      <c r="F5" s="60"/>
      <c r="G5" s="60"/>
      <c r="H5" s="56"/>
    </row>
    <row r="6" spans="1:13" ht="12.75" x14ac:dyDescent="0.2">
      <c r="A6" s="58" t="s">
        <v>42</v>
      </c>
      <c r="D6" s="58" t="s">
        <v>46</v>
      </c>
    </row>
    <row r="7" spans="1:13" ht="13.5" thickBot="1" x14ac:dyDescent="0.25">
      <c r="A7" s="61" t="s">
        <v>49</v>
      </c>
      <c r="B7" s="56"/>
      <c r="D7" s="60"/>
      <c r="E7" s="60"/>
      <c r="F7" s="60"/>
      <c r="G7" s="60"/>
      <c r="H7" s="56"/>
    </row>
    <row r="8" spans="1:13" ht="12.75" x14ac:dyDescent="0.2">
      <c r="A8" s="63"/>
      <c r="B8" s="64"/>
      <c r="D8" s="65" t="s">
        <v>47</v>
      </c>
      <c r="E8" s="57"/>
      <c r="F8" s="57"/>
      <c r="G8" s="65" t="s">
        <v>48</v>
      </c>
      <c r="H8" s="64"/>
    </row>
    <row r="9" spans="1:13" ht="16.5" customHeight="1" thickBot="1" x14ac:dyDescent="0.25">
      <c r="A9" s="66"/>
      <c r="B9" s="56"/>
      <c r="D9" s="60"/>
      <c r="E9" s="60"/>
      <c r="F9" s="60"/>
      <c r="G9" s="60"/>
      <c r="H9" s="56"/>
    </row>
    <row r="10" spans="1:13" ht="15" customHeight="1" x14ac:dyDescent="0.2">
      <c r="D10" s="4"/>
    </row>
    <row r="11" spans="1:13" ht="56.25" x14ac:dyDescent="0.2">
      <c r="A11" s="8" t="s">
        <v>2</v>
      </c>
      <c r="B11" s="8" t="s">
        <v>3</v>
      </c>
      <c r="C11" s="8" t="s">
        <v>11</v>
      </c>
      <c r="D11" s="8" t="s">
        <v>9</v>
      </c>
      <c r="E11" s="8" t="s">
        <v>10</v>
      </c>
      <c r="F11" s="8" t="s">
        <v>0</v>
      </c>
      <c r="G11" s="8" t="s">
        <v>7</v>
      </c>
      <c r="H11" s="9" t="s">
        <v>34</v>
      </c>
      <c r="I11" s="9" t="s">
        <v>35</v>
      </c>
      <c r="J11" s="9" t="s">
        <v>36</v>
      </c>
      <c r="K11" s="9" t="s">
        <v>7</v>
      </c>
      <c r="L11" s="9" t="s">
        <v>37</v>
      </c>
      <c r="M11" s="9" t="s">
        <v>38</v>
      </c>
    </row>
    <row r="12" spans="1:13" ht="24.75" customHeight="1" x14ac:dyDescent="0.2">
      <c r="A12" s="86" t="s">
        <v>4</v>
      </c>
      <c r="B12" s="10" t="s">
        <v>13</v>
      </c>
      <c r="C12" s="11">
        <v>52</v>
      </c>
      <c r="D12" s="12">
        <v>18</v>
      </c>
      <c r="E12" s="12">
        <f>D12*1.1</f>
        <v>19.8</v>
      </c>
      <c r="F12" s="12">
        <f>C12*D12</f>
        <v>936</v>
      </c>
      <c r="G12" s="12">
        <f>C12*E12</f>
        <v>1029.6000000000001</v>
      </c>
      <c r="H12" s="13"/>
      <c r="I12" s="13"/>
      <c r="J12" s="13"/>
      <c r="K12" s="13"/>
      <c r="L12" s="13"/>
      <c r="M12" s="13"/>
    </row>
    <row r="13" spans="1:13" ht="15" customHeight="1" x14ac:dyDescent="0.2">
      <c r="A13" s="86"/>
      <c r="B13" s="10" t="s">
        <v>16</v>
      </c>
      <c r="C13" s="11"/>
      <c r="D13" s="14"/>
      <c r="E13" s="12"/>
      <c r="F13" s="12"/>
      <c r="G13" s="12"/>
      <c r="H13" s="13"/>
      <c r="I13" s="13"/>
      <c r="J13" s="13"/>
      <c r="K13" s="13"/>
      <c r="L13" s="13"/>
      <c r="M13" s="13"/>
    </row>
    <row r="14" spans="1:13" ht="15" customHeight="1" x14ac:dyDescent="0.2">
      <c r="A14" s="86"/>
      <c r="B14" s="15" t="s">
        <v>12</v>
      </c>
      <c r="C14" s="11">
        <v>365</v>
      </c>
      <c r="D14" s="14">
        <v>90</v>
      </c>
      <c r="E14" s="12">
        <f>D14*1.1</f>
        <v>99.000000000000014</v>
      </c>
      <c r="F14" s="12">
        <f>C14*D14</f>
        <v>32850</v>
      </c>
      <c r="G14" s="12">
        <f>C14*E14</f>
        <v>36135.000000000007</v>
      </c>
      <c r="H14" s="13"/>
      <c r="I14" s="13"/>
      <c r="J14" s="13"/>
      <c r="K14" s="13"/>
      <c r="L14" s="13"/>
      <c r="M14" s="13"/>
    </row>
    <row r="15" spans="1:13" ht="15" customHeight="1" x14ac:dyDescent="0.2">
      <c r="A15" s="86"/>
      <c r="B15" s="15" t="s">
        <v>1</v>
      </c>
      <c r="C15" s="16">
        <v>1800</v>
      </c>
      <c r="D15" s="14">
        <v>50</v>
      </c>
      <c r="E15" s="12">
        <f t="shared" ref="E15:E31" si="0">D15*1.1</f>
        <v>55.000000000000007</v>
      </c>
      <c r="F15" s="12">
        <f>C15*D15</f>
        <v>90000</v>
      </c>
      <c r="G15" s="12">
        <f>C15*E15</f>
        <v>99000.000000000015</v>
      </c>
      <c r="H15" s="13"/>
      <c r="I15" s="13"/>
      <c r="J15" s="13"/>
      <c r="K15" s="13"/>
      <c r="L15" s="13"/>
      <c r="M15" s="13"/>
    </row>
    <row r="16" spans="1:13" ht="15" customHeight="1" x14ac:dyDescent="0.2">
      <c r="A16" s="86"/>
      <c r="B16" s="15" t="s">
        <v>14</v>
      </c>
      <c r="C16" s="16">
        <v>1800</v>
      </c>
      <c r="D16" s="14">
        <v>71.599999999999994</v>
      </c>
      <c r="E16" s="12">
        <f t="shared" si="0"/>
        <v>78.760000000000005</v>
      </c>
      <c r="F16" s="12">
        <f>C16*D16</f>
        <v>128879.99999999999</v>
      </c>
      <c r="G16" s="12">
        <f>C16*E16</f>
        <v>141768</v>
      </c>
      <c r="H16" s="13"/>
      <c r="I16" s="13"/>
      <c r="J16" s="13"/>
      <c r="K16" s="13"/>
      <c r="L16" s="13"/>
      <c r="M16" s="13"/>
    </row>
    <row r="17" spans="1:13" ht="15" customHeight="1" x14ac:dyDescent="0.2">
      <c r="A17" s="86"/>
      <c r="B17" s="10" t="s">
        <v>17</v>
      </c>
      <c r="C17" s="16"/>
      <c r="D17" s="14"/>
      <c r="E17" s="12"/>
      <c r="F17" s="12"/>
      <c r="G17" s="12"/>
      <c r="H17" s="13"/>
      <c r="I17" s="13"/>
      <c r="J17" s="13"/>
      <c r="K17" s="13"/>
      <c r="L17" s="13"/>
      <c r="M17" s="13"/>
    </row>
    <row r="18" spans="1:13" ht="15" customHeight="1" x14ac:dyDescent="0.2">
      <c r="A18" s="86"/>
      <c r="B18" s="15" t="s">
        <v>32</v>
      </c>
      <c r="C18" s="16">
        <v>40</v>
      </c>
      <c r="D18" s="14">
        <v>90</v>
      </c>
      <c r="E18" s="12">
        <f t="shared" si="0"/>
        <v>99.000000000000014</v>
      </c>
      <c r="F18" s="12">
        <f>C18*D18</f>
        <v>3600</v>
      </c>
      <c r="G18" s="12">
        <f>C18*E18</f>
        <v>3960.0000000000005</v>
      </c>
      <c r="H18" s="13"/>
      <c r="I18" s="13"/>
      <c r="J18" s="13"/>
      <c r="K18" s="13"/>
      <c r="L18" s="13"/>
      <c r="M18" s="13"/>
    </row>
    <row r="19" spans="1:13" ht="15" customHeight="1" x14ac:dyDescent="0.2">
      <c r="A19" s="86"/>
      <c r="B19" s="15" t="s">
        <v>1</v>
      </c>
      <c r="C19" s="16">
        <v>100</v>
      </c>
      <c r="D19" s="17">
        <v>50</v>
      </c>
      <c r="E19" s="12">
        <f t="shared" si="0"/>
        <v>55.000000000000007</v>
      </c>
      <c r="F19" s="12">
        <f>C19*D19</f>
        <v>5000</v>
      </c>
      <c r="G19" s="12">
        <f>C19*E19</f>
        <v>5500.0000000000009</v>
      </c>
      <c r="H19" s="13"/>
      <c r="I19" s="13"/>
      <c r="J19" s="13"/>
      <c r="K19" s="13"/>
      <c r="L19" s="13"/>
      <c r="M19" s="13"/>
    </row>
    <row r="20" spans="1:13" ht="15" customHeight="1" x14ac:dyDescent="0.2">
      <c r="A20" s="86"/>
      <c r="B20" s="15" t="s">
        <v>14</v>
      </c>
      <c r="C20" s="16">
        <v>100</v>
      </c>
      <c r="D20" s="17">
        <v>71.599999999999994</v>
      </c>
      <c r="E20" s="12">
        <f t="shared" si="0"/>
        <v>78.760000000000005</v>
      </c>
      <c r="F20" s="12">
        <f>C20*D20</f>
        <v>7159.9999999999991</v>
      </c>
      <c r="G20" s="12">
        <f>C20*E20</f>
        <v>7876.0000000000009</v>
      </c>
      <c r="H20" s="13"/>
      <c r="I20" s="13"/>
      <c r="J20" s="13"/>
      <c r="K20" s="13"/>
      <c r="L20" s="13"/>
      <c r="M20" s="13"/>
    </row>
    <row r="21" spans="1:13" ht="15" customHeight="1" x14ac:dyDescent="0.2">
      <c r="A21" s="86"/>
      <c r="B21" s="10" t="s">
        <v>20</v>
      </c>
      <c r="C21" s="16"/>
      <c r="D21" s="14"/>
      <c r="E21" s="12"/>
      <c r="F21" s="12"/>
      <c r="G21" s="12"/>
      <c r="H21" s="13"/>
      <c r="I21" s="13"/>
      <c r="J21" s="13"/>
      <c r="K21" s="13"/>
      <c r="L21" s="13"/>
      <c r="M21" s="13"/>
    </row>
    <row r="22" spans="1:13" ht="15" customHeight="1" x14ac:dyDescent="0.2">
      <c r="A22" s="86"/>
      <c r="B22" s="15" t="s">
        <v>18</v>
      </c>
      <c r="C22" s="11">
        <v>53</v>
      </c>
      <c r="D22" s="14">
        <v>90</v>
      </c>
      <c r="E22" s="12">
        <f t="shared" si="0"/>
        <v>99.000000000000014</v>
      </c>
      <c r="F22" s="12">
        <f>C22*D22</f>
        <v>4770</v>
      </c>
      <c r="G22" s="12">
        <f>C22*E22</f>
        <v>5247.0000000000009</v>
      </c>
      <c r="H22" s="13"/>
      <c r="I22" s="13"/>
      <c r="J22" s="13"/>
      <c r="K22" s="13"/>
      <c r="L22" s="13"/>
      <c r="M22" s="13"/>
    </row>
    <row r="23" spans="1:13" ht="15" customHeight="1" x14ac:dyDescent="0.2">
      <c r="A23" s="86"/>
      <c r="B23" s="15" t="s">
        <v>1</v>
      </c>
      <c r="C23" s="11">
        <v>300</v>
      </c>
      <c r="D23" s="14">
        <v>85</v>
      </c>
      <c r="E23" s="12">
        <f t="shared" si="0"/>
        <v>93.500000000000014</v>
      </c>
      <c r="F23" s="12">
        <f>C23*D23</f>
        <v>25500</v>
      </c>
      <c r="G23" s="12">
        <f>C23*E23</f>
        <v>28050.000000000004</v>
      </c>
      <c r="H23" s="13"/>
      <c r="I23" s="13"/>
      <c r="J23" s="13"/>
      <c r="K23" s="13"/>
      <c r="L23" s="13"/>
      <c r="M23" s="13"/>
    </row>
    <row r="24" spans="1:13" ht="15" customHeight="1" x14ac:dyDescent="0.2">
      <c r="A24" s="86"/>
      <c r="B24" s="10" t="s">
        <v>22</v>
      </c>
      <c r="C24" s="11"/>
      <c r="D24" s="12"/>
      <c r="E24" s="12"/>
      <c r="F24" s="12"/>
      <c r="G24" s="12"/>
      <c r="H24" s="13"/>
      <c r="I24" s="13"/>
      <c r="J24" s="13"/>
      <c r="K24" s="13"/>
      <c r="L24" s="13"/>
      <c r="M24" s="13"/>
    </row>
    <row r="25" spans="1:13" ht="15" customHeight="1" x14ac:dyDescent="0.2">
      <c r="A25" s="86"/>
      <c r="B25" s="15" t="s">
        <v>19</v>
      </c>
      <c r="C25" s="11">
        <v>105</v>
      </c>
      <c r="D25" s="12">
        <v>0</v>
      </c>
      <c r="E25" s="12">
        <f t="shared" si="0"/>
        <v>0</v>
      </c>
      <c r="F25" s="12">
        <f>C25*D25</f>
        <v>0</v>
      </c>
      <c r="G25" s="12">
        <f>C25*E25</f>
        <v>0</v>
      </c>
      <c r="H25" s="13"/>
      <c r="I25" s="13"/>
      <c r="J25" s="13"/>
      <c r="K25" s="13"/>
      <c r="L25" s="13"/>
      <c r="M25" s="13"/>
    </row>
    <row r="26" spans="1:13" ht="15" customHeight="1" x14ac:dyDescent="0.2">
      <c r="A26" s="86"/>
      <c r="B26" s="15" t="s">
        <v>1</v>
      </c>
      <c r="C26" s="11">
        <v>250</v>
      </c>
      <c r="D26" s="12">
        <v>0</v>
      </c>
      <c r="E26" s="12">
        <f t="shared" si="0"/>
        <v>0</v>
      </c>
      <c r="F26" s="12">
        <f>C26*D26</f>
        <v>0</v>
      </c>
      <c r="G26" s="12">
        <f>C26*E26</f>
        <v>0</v>
      </c>
      <c r="H26" s="13"/>
      <c r="I26" s="13"/>
      <c r="J26" s="13"/>
      <c r="K26" s="13"/>
      <c r="L26" s="13"/>
      <c r="M26" s="13"/>
    </row>
    <row r="27" spans="1:13" ht="15" customHeight="1" x14ac:dyDescent="0.2">
      <c r="A27" s="86"/>
      <c r="B27" s="18" t="s">
        <v>21</v>
      </c>
      <c r="C27" s="11"/>
      <c r="D27" s="12"/>
      <c r="E27" s="12"/>
      <c r="F27" s="12"/>
      <c r="G27" s="12"/>
      <c r="H27" s="13"/>
      <c r="I27" s="13"/>
      <c r="J27" s="13"/>
      <c r="K27" s="13"/>
      <c r="L27" s="13"/>
      <c r="M27" s="13"/>
    </row>
    <row r="28" spans="1:13" ht="15" customHeight="1" x14ac:dyDescent="0.2">
      <c r="A28" s="86"/>
      <c r="B28" s="15" t="s">
        <v>19</v>
      </c>
      <c r="C28" s="11">
        <v>105</v>
      </c>
      <c r="D28" s="12">
        <v>90</v>
      </c>
      <c r="E28" s="12">
        <f t="shared" si="0"/>
        <v>99.000000000000014</v>
      </c>
      <c r="F28" s="12">
        <f>C28*D28</f>
        <v>9450</v>
      </c>
      <c r="G28" s="12">
        <f>C28*E28</f>
        <v>10395.000000000002</v>
      </c>
      <c r="H28" s="13"/>
      <c r="I28" s="13"/>
      <c r="J28" s="13"/>
      <c r="K28" s="13"/>
      <c r="L28" s="13"/>
      <c r="M28" s="13"/>
    </row>
    <row r="29" spans="1:13" ht="15" customHeight="1" x14ac:dyDescent="0.2">
      <c r="A29" s="86"/>
      <c r="B29" s="15" t="s">
        <v>1</v>
      </c>
      <c r="C29" s="11">
        <v>250</v>
      </c>
      <c r="D29" s="12">
        <v>0</v>
      </c>
      <c r="E29" s="12">
        <f t="shared" si="0"/>
        <v>0</v>
      </c>
      <c r="F29" s="12">
        <f>C29*D29</f>
        <v>0</v>
      </c>
      <c r="G29" s="12">
        <f>C29*E29</f>
        <v>0</v>
      </c>
      <c r="H29" s="13"/>
      <c r="I29" s="13"/>
      <c r="J29" s="13"/>
      <c r="K29" s="13"/>
      <c r="L29" s="13"/>
      <c r="M29" s="13"/>
    </row>
    <row r="30" spans="1:13" ht="29.25" customHeight="1" x14ac:dyDescent="0.2">
      <c r="A30" s="86"/>
      <c r="B30" s="19" t="s">
        <v>31</v>
      </c>
      <c r="C30" s="11">
        <v>50</v>
      </c>
      <c r="D30" s="12">
        <v>0</v>
      </c>
      <c r="E30" s="12">
        <f t="shared" si="0"/>
        <v>0</v>
      </c>
      <c r="F30" s="12">
        <v>0</v>
      </c>
      <c r="G30" s="12">
        <v>0</v>
      </c>
      <c r="H30" s="13"/>
      <c r="I30" s="13"/>
      <c r="J30" s="13"/>
      <c r="K30" s="13"/>
      <c r="L30" s="13"/>
      <c r="M30" s="13"/>
    </row>
    <row r="31" spans="1:13" ht="15" customHeight="1" x14ac:dyDescent="0.2">
      <c r="A31" s="86"/>
      <c r="B31" s="20" t="s">
        <v>23</v>
      </c>
      <c r="C31" s="11">
        <v>10</v>
      </c>
      <c r="D31" s="12">
        <v>0</v>
      </c>
      <c r="E31" s="12">
        <f t="shared" si="0"/>
        <v>0</v>
      </c>
      <c r="F31" s="12">
        <v>0</v>
      </c>
      <c r="G31" s="12">
        <v>0</v>
      </c>
      <c r="H31" s="13"/>
      <c r="I31" s="13"/>
      <c r="J31" s="13"/>
      <c r="K31" s="13"/>
      <c r="L31" s="13"/>
      <c r="M31" s="13"/>
    </row>
    <row r="32" spans="1:13" ht="17.25" customHeight="1" x14ac:dyDescent="0.2">
      <c r="A32" s="21" t="s">
        <v>8</v>
      </c>
      <c r="B32" s="21"/>
      <c r="C32" s="22"/>
      <c r="D32" s="23"/>
      <c r="E32" s="23"/>
      <c r="F32" s="23">
        <f>SUM(F12:F31)</f>
        <v>308146</v>
      </c>
      <c r="G32" s="23">
        <f>SUM(G12:G31)</f>
        <v>338960.60000000003</v>
      </c>
      <c r="H32" s="35"/>
      <c r="I32" s="35"/>
      <c r="J32" s="35"/>
      <c r="K32" s="35"/>
      <c r="L32" s="35"/>
      <c r="M32" s="35"/>
    </row>
    <row r="33" spans="1:13" ht="21" customHeight="1" x14ac:dyDescent="0.2">
      <c r="A33" s="89" t="s">
        <v>5</v>
      </c>
      <c r="B33" s="19" t="s">
        <v>28</v>
      </c>
      <c r="C33" s="11">
        <v>365</v>
      </c>
      <c r="D33" s="12">
        <f>E33/1.1</f>
        <v>0</v>
      </c>
      <c r="E33" s="12">
        <v>0</v>
      </c>
      <c r="F33" s="12">
        <f>C33*D33</f>
        <v>0</v>
      </c>
      <c r="G33" s="12">
        <f>C33*E33</f>
        <v>0</v>
      </c>
      <c r="H33" s="13"/>
      <c r="I33" s="13"/>
      <c r="J33" s="13"/>
      <c r="K33" s="13"/>
      <c r="L33" s="13"/>
      <c r="M33" s="13"/>
    </row>
    <row r="34" spans="1:13" ht="15" customHeight="1" x14ac:dyDescent="0.2">
      <c r="A34" s="89"/>
      <c r="B34" s="24" t="s">
        <v>24</v>
      </c>
      <c r="C34" s="25"/>
      <c r="D34" s="26"/>
      <c r="E34" s="26"/>
      <c r="F34" s="26"/>
      <c r="G34" s="26"/>
      <c r="H34" s="13"/>
      <c r="I34" s="13"/>
      <c r="J34" s="13"/>
      <c r="K34" s="13"/>
      <c r="L34" s="13"/>
      <c r="M34" s="13"/>
    </row>
    <row r="35" spans="1:13" ht="18" customHeight="1" x14ac:dyDescent="0.2">
      <c r="A35" s="89"/>
      <c r="B35" s="27" t="s">
        <v>27</v>
      </c>
      <c r="C35" s="25">
        <v>2</v>
      </c>
      <c r="D35" s="14">
        <v>90</v>
      </c>
      <c r="E35" s="12">
        <f>D35*1.1</f>
        <v>99.000000000000014</v>
      </c>
      <c r="F35" s="12">
        <f>C35*D35</f>
        <v>180</v>
      </c>
      <c r="G35" s="12">
        <f>C35*E35</f>
        <v>198.00000000000003</v>
      </c>
      <c r="H35" s="13"/>
      <c r="I35" s="13"/>
      <c r="J35" s="13"/>
      <c r="K35" s="13"/>
      <c r="L35" s="13"/>
      <c r="M35" s="13"/>
    </row>
    <row r="36" spans="1:13" ht="15" customHeight="1" x14ac:dyDescent="0.2">
      <c r="A36" s="89"/>
      <c r="B36" s="27" t="s">
        <v>25</v>
      </c>
      <c r="C36" s="25">
        <v>800</v>
      </c>
      <c r="D36" s="26">
        <v>4</v>
      </c>
      <c r="E36" s="26">
        <f>D36*1.1</f>
        <v>4.4000000000000004</v>
      </c>
      <c r="F36" s="12">
        <f>C36*D36</f>
        <v>3200</v>
      </c>
      <c r="G36" s="12">
        <f>C36*E36</f>
        <v>3520.0000000000005</v>
      </c>
      <c r="H36" s="13"/>
      <c r="I36" s="13"/>
      <c r="J36" s="13"/>
      <c r="K36" s="13"/>
      <c r="L36" s="13"/>
      <c r="M36" s="13"/>
    </row>
    <row r="37" spans="1:13" ht="15" customHeight="1" x14ac:dyDescent="0.2">
      <c r="A37" s="89"/>
      <c r="B37" s="24" t="s">
        <v>26</v>
      </c>
      <c r="C37" s="25"/>
      <c r="D37" s="26"/>
      <c r="E37" s="26"/>
      <c r="F37" s="26"/>
      <c r="G37" s="26"/>
      <c r="H37" s="13"/>
      <c r="I37" s="13"/>
      <c r="J37" s="13"/>
      <c r="K37" s="13"/>
      <c r="L37" s="13"/>
      <c r="M37" s="13"/>
    </row>
    <row r="38" spans="1:13" ht="11.25" customHeight="1" x14ac:dyDescent="0.2">
      <c r="A38" s="89"/>
      <c r="B38" s="27" t="s">
        <v>27</v>
      </c>
      <c r="C38" s="25">
        <v>2</v>
      </c>
      <c r="D38" s="14">
        <v>90</v>
      </c>
      <c r="E38" s="12">
        <f>D38*1.1</f>
        <v>99.000000000000014</v>
      </c>
      <c r="F38" s="12">
        <f>C38*D38</f>
        <v>180</v>
      </c>
      <c r="G38" s="12">
        <f>C38*E38</f>
        <v>198.00000000000003</v>
      </c>
      <c r="H38" s="13"/>
      <c r="I38" s="13"/>
      <c r="J38" s="13"/>
      <c r="K38" s="13"/>
      <c r="L38" s="13"/>
      <c r="M38" s="13"/>
    </row>
    <row r="39" spans="1:13" ht="13.5" customHeight="1" x14ac:dyDescent="0.2">
      <c r="A39" s="89"/>
      <c r="B39" s="27" t="s">
        <v>25</v>
      </c>
      <c r="C39" s="25">
        <v>40</v>
      </c>
      <c r="D39" s="26">
        <v>6.2</v>
      </c>
      <c r="E39" s="26">
        <f>D39*1.1</f>
        <v>6.8200000000000012</v>
      </c>
      <c r="F39" s="26">
        <f>C39*D39</f>
        <v>248</v>
      </c>
      <c r="G39" s="26">
        <f>C39*E39</f>
        <v>272.80000000000007</v>
      </c>
      <c r="H39" s="13"/>
      <c r="I39" s="13"/>
      <c r="J39" s="13"/>
      <c r="K39" s="13"/>
      <c r="L39" s="13"/>
      <c r="M39" s="13"/>
    </row>
    <row r="40" spans="1:13" ht="15" customHeight="1" x14ac:dyDescent="0.2">
      <c r="A40" s="21" t="s">
        <v>29</v>
      </c>
      <c r="B40" s="28"/>
      <c r="C40" s="29"/>
      <c r="D40" s="30"/>
      <c r="E40" s="30"/>
      <c r="F40" s="23">
        <f>SUM(F33:F39)</f>
        <v>3808</v>
      </c>
      <c r="G40" s="23">
        <f>SUM(G33:G39)</f>
        <v>4188.8</v>
      </c>
      <c r="H40" s="35"/>
      <c r="I40" s="35"/>
      <c r="J40" s="35"/>
      <c r="K40" s="35"/>
      <c r="L40" s="35"/>
      <c r="M40" s="35"/>
    </row>
    <row r="41" spans="1:13" ht="26.25" customHeight="1" x14ac:dyDescent="0.2">
      <c r="A41" s="31" t="s">
        <v>6</v>
      </c>
      <c r="B41" s="31"/>
      <c r="C41" s="32"/>
      <c r="D41" s="32"/>
      <c r="E41" s="32"/>
      <c r="F41" s="33">
        <f>F32+F40</f>
        <v>311954</v>
      </c>
      <c r="G41" s="33">
        <f>G32+G40</f>
        <v>343149.4</v>
      </c>
      <c r="H41" s="34"/>
      <c r="I41" s="34"/>
      <c r="J41" s="34"/>
      <c r="K41" s="34"/>
      <c r="L41" s="34"/>
      <c r="M41" s="34"/>
    </row>
    <row r="42" spans="1:13" x14ac:dyDescent="0.2">
      <c r="A42" s="2" t="s">
        <v>15</v>
      </c>
      <c r="C42" s="5"/>
      <c r="D42" s="6"/>
      <c r="E42" s="6"/>
      <c r="F42" s="7"/>
      <c r="G42" s="7"/>
    </row>
    <row r="43" spans="1:13" ht="45.75" customHeight="1" x14ac:dyDescent="0.2">
      <c r="A43" s="87" t="s">
        <v>33</v>
      </c>
      <c r="B43" s="87"/>
      <c r="C43" s="87"/>
      <c r="D43" s="87"/>
      <c r="E43" s="87"/>
      <c r="F43" s="87"/>
      <c r="G43" s="87"/>
    </row>
    <row r="44" spans="1:13" ht="40.5" customHeight="1" thickBot="1" x14ac:dyDescent="0.25">
      <c r="A44" s="88" t="s">
        <v>30</v>
      </c>
      <c r="B44" s="88"/>
      <c r="C44" s="88"/>
      <c r="D44" s="88"/>
      <c r="E44" s="88"/>
      <c r="F44" s="88"/>
      <c r="G44" s="88"/>
      <c r="H44" s="56"/>
      <c r="I44" s="56"/>
      <c r="J44" s="56"/>
      <c r="K44" s="56"/>
      <c r="L44" s="56"/>
      <c r="M44" s="56"/>
    </row>
    <row r="45" spans="1:13" ht="12.75" x14ac:dyDescent="0.2">
      <c r="A45" s="84" t="s">
        <v>50</v>
      </c>
      <c r="B45" s="69"/>
      <c r="C45" s="70"/>
      <c r="D45" s="69"/>
      <c r="E45" s="75"/>
      <c r="F45" s="68"/>
      <c r="G45" s="71"/>
      <c r="H45" s="71"/>
      <c r="I45" s="71"/>
      <c r="J45" s="67"/>
      <c r="K45" s="69"/>
      <c r="L45" s="76"/>
    </row>
    <row r="46" spans="1:13" ht="12.75" x14ac:dyDescent="0.2">
      <c r="A46" s="68"/>
      <c r="B46" s="69"/>
      <c r="C46" s="70"/>
      <c r="D46" s="69"/>
      <c r="E46" s="69"/>
      <c r="F46" s="68"/>
      <c r="G46" s="71"/>
      <c r="H46" s="71"/>
      <c r="I46" s="72"/>
      <c r="J46" s="67"/>
      <c r="K46" s="69"/>
      <c r="L46" s="73"/>
    </row>
    <row r="47" spans="1:13" ht="12.75" x14ac:dyDescent="0.2">
      <c r="A47" s="68"/>
      <c r="B47" s="69"/>
      <c r="C47" s="70"/>
      <c r="D47" s="69"/>
      <c r="E47" s="69"/>
      <c r="F47" s="68"/>
      <c r="G47" s="71"/>
      <c r="H47" s="71"/>
      <c r="I47" s="71"/>
      <c r="J47" s="67"/>
      <c r="K47" s="69"/>
      <c r="L47" s="73"/>
    </row>
    <row r="48" spans="1:13" ht="12.75" x14ac:dyDescent="0.2">
      <c r="A48" s="68"/>
      <c r="B48" s="69"/>
      <c r="C48" s="70"/>
      <c r="D48" s="69"/>
      <c r="E48" s="69"/>
      <c r="F48" s="68"/>
      <c r="G48" s="71"/>
      <c r="H48" s="71"/>
      <c r="I48" s="71"/>
      <c r="J48" s="67"/>
      <c r="K48" s="74"/>
      <c r="L48" s="73"/>
    </row>
    <row r="49" spans="1:13" ht="12.75" x14ac:dyDescent="0.2">
      <c r="A49" s="68"/>
      <c r="B49" s="69"/>
      <c r="C49" s="70"/>
      <c r="D49" s="69"/>
      <c r="E49" s="69"/>
      <c r="F49" s="68"/>
      <c r="G49" s="71"/>
      <c r="H49" s="71"/>
      <c r="I49" s="71"/>
      <c r="J49" s="67"/>
      <c r="K49" s="74"/>
      <c r="L49" s="73"/>
    </row>
    <row r="50" spans="1:13" ht="12.75" x14ac:dyDescent="0.2">
      <c r="A50" s="69"/>
      <c r="B50" s="69"/>
      <c r="C50" s="70"/>
      <c r="D50" s="69"/>
      <c r="E50" s="69"/>
      <c r="F50" s="68"/>
      <c r="G50" s="71"/>
      <c r="H50" s="71"/>
      <c r="I50" s="71"/>
      <c r="J50" s="67"/>
      <c r="K50" s="74"/>
      <c r="L50" s="73"/>
    </row>
    <row r="51" spans="1:13" ht="12.75" x14ac:dyDescent="0.2">
      <c r="A51" s="68"/>
      <c r="B51" s="69"/>
      <c r="C51" s="70"/>
      <c r="D51" s="69"/>
      <c r="E51" s="69"/>
      <c r="F51" s="68"/>
      <c r="G51" s="71"/>
      <c r="H51" s="71"/>
      <c r="I51" s="71"/>
      <c r="J51" s="67"/>
      <c r="K51" s="74"/>
      <c r="L51" s="73"/>
    </row>
    <row r="52" spans="1:13" ht="13.5" thickBot="1" x14ac:dyDescent="0.25">
      <c r="A52" s="83" t="s">
        <v>51</v>
      </c>
      <c r="B52" s="77"/>
      <c r="C52" s="78"/>
      <c r="D52" s="77"/>
      <c r="E52" s="77"/>
      <c r="F52" s="79"/>
      <c r="G52" s="80"/>
      <c r="H52" s="80"/>
      <c r="I52" s="80"/>
      <c r="J52" s="81"/>
      <c r="K52" s="77"/>
      <c r="L52" s="82"/>
      <c r="M52" s="56"/>
    </row>
  </sheetData>
  <mergeCells count="4">
    <mergeCell ref="A12:A31"/>
    <mergeCell ref="A43:G43"/>
    <mergeCell ref="A44:G44"/>
    <mergeCell ref="A33:A39"/>
  </mergeCells>
  <pageMargins left="0.70866141732283472" right="0.70866141732283472"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zoomScale="110" zoomScaleNormal="110" workbookViewId="0">
      <selection activeCell="B1" sqref="B1"/>
    </sheetView>
  </sheetViews>
  <sheetFormatPr defaultColWidth="11.42578125" defaultRowHeight="11.25" x14ac:dyDescent="0.2"/>
  <cols>
    <col min="1" max="1" width="14.85546875" style="36" customWidth="1"/>
    <col min="2" max="2" width="87" style="36" customWidth="1"/>
    <col min="3" max="3" width="11.42578125" style="1" customWidth="1"/>
    <col min="4" max="4" width="13.5703125" style="1" customWidth="1"/>
    <col min="5" max="5" width="11.42578125" style="1"/>
    <col min="6" max="6" width="13.42578125" style="1" bestFit="1" customWidth="1"/>
    <col min="7" max="7" width="11.85546875" style="1" bestFit="1" customWidth="1"/>
    <col min="8" max="13" width="11.42578125" style="2"/>
    <col min="14" max="16384" width="11.42578125" style="36"/>
  </cols>
  <sheetData>
    <row r="1" spans="1:13" ht="49.5" customHeight="1" x14ac:dyDescent="0.2">
      <c r="A1"/>
    </row>
    <row r="2" spans="1:13" ht="49.5" customHeight="1" x14ac:dyDescent="0.25">
      <c r="A2" s="85" t="s">
        <v>52</v>
      </c>
      <c r="B2" s="36" t="s">
        <v>53</v>
      </c>
    </row>
    <row r="3" spans="1:13" ht="15" customHeight="1" x14ac:dyDescent="0.2">
      <c r="A3" s="1"/>
      <c r="D3" s="37"/>
    </row>
    <row r="4" spans="1:13" ht="56.25" x14ac:dyDescent="0.2">
      <c r="A4" s="41" t="s">
        <v>2</v>
      </c>
      <c r="B4" s="41" t="s">
        <v>3</v>
      </c>
      <c r="C4" s="41" t="s">
        <v>11</v>
      </c>
      <c r="D4" s="41" t="s">
        <v>9</v>
      </c>
      <c r="E4" s="41" t="s">
        <v>10</v>
      </c>
      <c r="F4" s="41" t="s">
        <v>0</v>
      </c>
      <c r="G4" s="41" t="s">
        <v>7</v>
      </c>
      <c r="H4" s="9" t="s">
        <v>34</v>
      </c>
      <c r="I4" s="9" t="s">
        <v>35</v>
      </c>
      <c r="J4" s="9" t="s">
        <v>36</v>
      </c>
      <c r="K4" s="9" t="s">
        <v>7</v>
      </c>
      <c r="L4" s="9" t="s">
        <v>37</v>
      </c>
      <c r="M4" s="9" t="s">
        <v>38</v>
      </c>
    </row>
    <row r="5" spans="1:13" ht="24.75" customHeight="1" x14ac:dyDescent="0.2">
      <c r="A5" s="90" t="s">
        <v>4</v>
      </c>
      <c r="B5" s="42" t="s">
        <v>13</v>
      </c>
      <c r="C5" s="25">
        <v>0</v>
      </c>
      <c r="D5" s="43">
        <v>18</v>
      </c>
      <c r="E5" s="43">
        <f>D5*1.1</f>
        <v>19.8</v>
      </c>
      <c r="F5" s="43">
        <f>C5*D5</f>
        <v>0</v>
      </c>
      <c r="G5" s="43">
        <f>C5*E5</f>
        <v>0</v>
      </c>
      <c r="H5" s="13"/>
      <c r="I5" s="13"/>
      <c r="J5" s="13"/>
      <c r="K5" s="13"/>
      <c r="L5" s="13"/>
      <c r="M5" s="13"/>
    </row>
    <row r="6" spans="1:13" ht="15" customHeight="1" x14ac:dyDescent="0.2">
      <c r="A6" s="90"/>
      <c r="B6" s="42" t="s">
        <v>16</v>
      </c>
      <c r="C6" s="25"/>
      <c r="D6" s="26"/>
      <c r="E6" s="43"/>
      <c r="F6" s="43"/>
      <c r="G6" s="43"/>
      <c r="H6" s="13"/>
      <c r="I6" s="13"/>
      <c r="J6" s="13"/>
      <c r="K6" s="13"/>
      <c r="L6" s="13"/>
      <c r="M6" s="13"/>
    </row>
    <row r="7" spans="1:13" ht="15" customHeight="1" x14ac:dyDescent="0.2">
      <c r="A7" s="90"/>
      <c r="B7" s="44" t="s">
        <v>12</v>
      </c>
      <c r="C7" s="25">
        <v>31</v>
      </c>
      <c r="D7" s="26">
        <v>90</v>
      </c>
      <c r="E7" s="43">
        <f>D7*1.1</f>
        <v>99.000000000000014</v>
      </c>
      <c r="F7" s="43">
        <f>C7*D7</f>
        <v>2790</v>
      </c>
      <c r="G7" s="43">
        <f>C7*E7</f>
        <v>3069.0000000000005</v>
      </c>
      <c r="H7" s="13"/>
      <c r="I7" s="13"/>
      <c r="J7" s="13"/>
      <c r="K7" s="13"/>
      <c r="L7" s="13"/>
      <c r="M7" s="13"/>
    </row>
    <row r="8" spans="1:13" ht="15" customHeight="1" x14ac:dyDescent="0.2">
      <c r="A8" s="90"/>
      <c r="B8" s="44" t="s">
        <v>1</v>
      </c>
      <c r="C8" s="45">
        <v>165</v>
      </c>
      <c r="D8" s="26">
        <v>50</v>
      </c>
      <c r="E8" s="43">
        <f t="shared" ref="E8:E24" si="0">D8*1.1</f>
        <v>55.000000000000007</v>
      </c>
      <c r="F8" s="43">
        <f>C8*D8</f>
        <v>8250</v>
      </c>
      <c r="G8" s="43">
        <f>C8*E8</f>
        <v>9075.0000000000018</v>
      </c>
      <c r="H8" s="13"/>
      <c r="I8" s="13"/>
      <c r="J8" s="13"/>
      <c r="K8" s="13"/>
      <c r="L8" s="13"/>
      <c r="M8" s="13"/>
    </row>
    <row r="9" spans="1:13" ht="15" customHeight="1" x14ac:dyDescent="0.2">
      <c r="A9" s="90"/>
      <c r="B9" s="44" t="s">
        <v>14</v>
      </c>
      <c r="C9" s="45">
        <v>165</v>
      </c>
      <c r="D9" s="26">
        <v>71.599999999999994</v>
      </c>
      <c r="E9" s="43">
        <f t="shared" si="0"/>
        <v>78.760000000000005</v>
      </c>
      <c r="F9" s="43">
        <f>C9*D9</f>
        <v>11813.999999999998</v>
      </c>
      <c r="G9" s="43">
        <f>C9*E9</f>
        <v>12995.400000000001</v>
      </c>
      <c r="H9" s="13"/>
      <c r="I9" s="13"/>
      <c r="J9" s="13"/>
      <c r="K9" s="13"/>
      <c r="L9" s="13"/>
      <c r="M9" s="13"/>
    </row>
    <row r="10" spans="1:13" ht="15" customHeight="1" x14ac:dyDescent="0.2">
      <c r="A10" s="90"/>
      <c r="B10" s="42" t="s">
        <v>17</v>
      </c>
      <c r="C10" s="45"/>
      <c r="D10" s="26"/>
      <c r="E10" s="43"/>
      <c r="F10" s="43"/>
      <c r="G10" s="43"/>
      <c r="H10" s="13"/>
      <c r="I10" s="13"/>
      <c r="J10" s="13"/>
      <c r="K10" s="13"/>
      <c r="L10" s="13"/>
      <c r="M10" s="13"/>
    </row>
    <row r="11" spans="1:13" ht="15" customHeight="1" x14ac:dyDescent="0.2">
      <c r="A11" s="90"/>
      <c r="B11" s="44" t="s">
        <v>32</v>
      </c>
      <c r="C11" s="45">
        <v>4</v>
      </c>
      <c r="D11" s="26">
        <v>90</v>
      </c>
      <c r="E11" s="43">
        <f t="shared" si="0"/>
        <v>99.000000000000014</v>
      </c>
      <c r="F11" s="43">
        <f>C11*D11</f>
        <v>360</v>
      </c>
      <c r="G11" s="43">
        <f>C11*E11</f>
        <v>396.00000000000006</v>
      </c>
      <c r="H11" s="13"/>
      <c r="I11" s="13"/>
      <c r="J11" s="13"/>
      <c r="K11" s="13"/>
      <c r="L11" s="13"/>
      <c r="M11" s="13"/>
    </row>
    <row r="12" spans="1:13" ht="15" customHeight="1" x14ac:dyDescent="0.2">
      <c r="A12" s="90"/>
      <c r="B12" s="44" t="s">
        <v>1</v>
      </c>
      <c r="C12" s="45">
        <v>9</v>
      </c>
      <c r="D12" s="46">
        <v>50</v>
      </c>
      <c r="E12" s="43">
        <f t="shared" si="0"/>
        <v>55.000000000000007</v>
      </c>
      <c r="F12" s="43">
        <f>C12*D12</f>
        <v>450</v>
      </c>
      <c r="G12" s="43">
        <f>C12*E12</f>
        <v>495.00000000000006</v>
      </c>
      <c r="H12" s="13"/>
      <c r="I12" s="13"/>
      <c r="J12" s="13"/>
      <c r="K12" s="13"/>
      <c r="L12" s="13"/>
      <c r="M12" s="13"/>
    </row>
    <row r="13" spans="1:13" ht="15" customHeight="1" x14ac:dyDescent="0.2">
      <c r="A13" s="90"/>
      <c r="B13" s="44" t="s">
        <v>14</v>
      </c>
      <c r="C13" s="45">
        <v>9</v>
      </c>
      <c r="D13" s="46">
        <v>71.599999999999994</v>
      </c>
      <c r="E13" s="43">
        <f t="shared" si="0"/>
        <v>78.760000000000005</v>
      </c>
      <c r="F13" s="43">
        <f>C13*D13</f>
        <v>644.4</v>
      </c>
      <c r="G13" s="43">
        <f>C13*E13</f>
        <v>708.84</v>
      </c>
      <c r="H13" s="13"/>
      <c r="I13" s="13"/>
      <c r="J13" s="13"/>
      <c r="K13" s="13"/>
      <c r="L13" s="13"/>
      <c r="M13" s="13"/>
    </row>
    <row r="14" spans="1:13" ht="15" customHeight="1" x14ac:dyDescent="0.2">
      <c r="A14" s="90"/>
      <c r="B14" s="42" t="s">
        <v>20</v>
      </c>
      <c r="C14" s="45"/>
      <c r="D14" s="26"/>
      <c r="E14" s="43"/>
      <c r="F14" s="43"/>
      <c r="G14" s="43"/>
      <c r="H14" s="13"/>
      <c r="I14" s="13"/>
      <c r="J14" s="13"/>
      <c r="K14" s="13"/>
      <c r="L14" s="13"/>
      <c r="M14" s="13"/>
    </row>
    <row r="15" spans="1:13" ht="15" customHeight="1" x14ac:dyDescent="0.2">
      <c r="A15" s="90"/>
      <c r="B15" s="44" t="s">
        <v>18</v>
      </c>
      <c r="C15" s="25">
        <v>5</v>
      </c>
      <c r="D15" s="26">
        <v>90</v>
      </c>
      <c r="E15" s="43">
        <f t="shared" si="0"/>
        <v>99.000000000000014</v>
      </c>
      <c r="F15" s="43">
        <f>C15*D15</f>
        <v>450</v>
      </c>
      <c r="G15" s="43">
        <f>C15*E15</f>
        <v>495.00000000000006</v>
      </c>
      <c r="H15" s="13"/>
      <c r="I15" s="13"/>
      <c r="J15" s="13"/>
      <c r="K15" s="13"/>
      <c r="L15" s="13"/>
      <c r="M15" s="13"/>
    </row>
    <row r="16" spans="1:13" ht="15" customHeight="1" x14ac:dyDescent="0.2">
      <c r="A16" s="90"/>
      <c r="B16" s="44" t="s">
        <v>1</v>
      </c>
      <c r="C16" s="25">
        <v>28</v>
      </c>
      <c r="D16" s="26">
        <v>85</v>
      </c>
      <c r="E16" s="43">
        <f t="shared" si="0"/>
        <v>93.500000000000014</v>
      </c>
      <c r="F16" s="43">
        <f>C16*D16</f>
        <v>2380</v>
      </c>
      <c r="G16" s="43">
        <f>C16*E16</f>
        <v>2618.0000000000005</v>
      </c>
      <c r="H16" s="13"/>
      <c r="I16" s="13"/>
      <c r="J16" s="13"/>
      <c r="K16" s="13"/>
      <c r="L16" s="13"/>
      <c r="M16" s="13"/>
    </row>
    <row r="17" spans="1:13" ht="15" customHeight="1" x14ac:dyDescent="0.2">
      <c r="A17" s="90"/>
      <c r="B17" s="42" t="s">
        <v>22</v>
      </c>
      <c r="C17" s="25"/>
      <c r="D17" s="43"/>
      <c r="E17" s="43"/>
      <c r="F17" s="43"/>
      <c r="G17" s="43"/>
      <c r="H17" s="13"/>
      <c r="I17" s="13"/>
      <c r="J17" s="13"/>
      <c r="K17" s="13"/>
      <c r="L17" s="13"/>
      <c r="M17" s="13"/>
    </row>
    <row r="18" spans="1:13" ht="15" customHeight="1" x14ac:dyDescent="0.2">
      <c r="A18" s="90"/>
      <c r="B18" s="44" t="s">
        <v>19</v>
      </c>
      <c r="C18" s="25">
        <v>9</v>
      </c>
      <c r="D18" s="43">
        <v>0</v>
      </c>
      <c r="E18" s="43">
        <f t="shared" si="0"/>
        <v>0</v>
      </c>
      <c r="F18" s="43">
        <f>C18*D18</f>
        <v>0</v>
      </c>
      <c r="G18" s="43">
        <f>C18*E18</f>
        <v>0</v>
      </c>
      <c r="H18" s="13"/>
      <c r="I18" s="13"/>
      <c r="J18" s="13"/>
      <c r="K18" s="13"/>
      <c r="L18" s="13"/>
      <c r="M18" s="13"/>
    </row>
    <row r="19" spans="1:13" ht="15" customHeight="1" x14ac:dyDescent="0.2">
      <c r="A19" s="90"/>
      <c r="B19" s="44" t="s">
        <v>1</v>
      </c>
      <c r="C19" s="25">
        <v>21</v>
      </c>
      <c r="D19" s="43">
        <v>0</v>
      </c>
      <c r="E19" s="43">
        <f t="shared" si="0"/>
        <v>0</v>
      </c>
      <c r="F19" s="43">
        <f>C19*D19</f>
        <v>0</v>
      </c>
      <c r="G19" s="43">
        <f>C19*E19</f>
        <v>0</v>
      </c>
      <c r="H19" s="13"/>
      <c r="I19" s="13"/>
      <c r="J19" s="13"/>
      <c r="K19" s="13"/>
      <c r="L19" s="13"/>
      <c r="M19" s="13"/>
    </row>
    <row r="20" spans="1:13" ht="15" customHeight="1" x14ac:dyDescent="0.2">
      <c r="A20" s="90"/>
      <c r="B20" s="47" t="s">
        <v>21</v>
      </c>
      <c r="C20" s="25"/>
      <c r="D20" s="43"/>
      <c r="E20" s="43"/>
      <c r="F20" s="43"/>
      <c r="G20" s="43"/>
      <c r="H20" s="13"/>
      <c r="I20" s="13"/>
      <c r="J20" s="13"/>
      <c r="K20" s="13"/>
      <c r="L20" s="13"/>
      <c r="M20" s="13"/>
    </row>
    <row r="21" spans="1:13" ht="15" customHeight="1" x14ac:dyDescent="0.2">
      <c r="A21" s="90"/>
      <c r="B21" s="44" t="s">
        <v>19</v>
      </c>
      <c r="C21" s="25">
        <v>9</v>
      </c>
      <c r="D21" s="43">
        <v>90</v>
      </c>
      <c r="E21" s="43">
        <f t="shared" si="0"/>
        <v>99.000000000000014</v>
      </c>
      <c r="F21" s="43">
        <f>C21*D21</f>
        <v>810</v>
      </c>
      <c r="G21" s="43">
        <f>C21*E21</f>
        <v>891.00000000000011</v>
      </c>
      <c r="H21" s="13"/>
      <c r="I21" s="13"/>
      <c r="J21" s="13"/>
      <c r="K21" s="13"/>
      <c r="L21" s="13"/>
      <c r="M21" s="13"/>
    </row>
    <row r="22" spans="1:13" ht="15" customHeight="1" x14ac:dyDescent="0.2">
      <c r="A22" s="90"/>
      <c r="B22" s="44" t="s">
        <v>1</v>
      </c>
      <c r="C22" s="25">
        <v>21</v>
      </c>
      <c r="D22" s="43">
        <v>0</v>
      </c>
      <c r="E22" s="43">
        <f t="shared" si="0"/>
        <v>0</v>
      </c>
      <c r="F22" s="43">
        <f>C22*D22</f>
        <v>0</v>
      </c>
      <c r="G22" s="43">
        <f>C22*E22</f>
        <v>0</v>
      </c>
      <c r="H22" s="13"/>
      <c r="I22" s="13"/>
      <c r="J22" s="13"/>
      <c r="K22" s="13"/>
      <c r="L22" s="13"/>
      <c r="M22" s="13"/>
    </row>
    <row r="23" spans="1:13" ht="29.25" customHeight="1" x14ac:dyDescent="0.2">
      <c r="A23" s="90"/>
      <c r="B23" s="48" t="s">
        <v>31</v>
      </c>
      <c r="C23" s="25">
        <v>4</v>
      </c>
      <c r="D23" s="43">
        <v>0</v>
      </c>
      <c r="E23" s="43">
        <f t="shared" si="0"/>
        <v>0</v>
      </c>
      <c r="F23" s="43">
        <v>0</v>
      </c>
      <c r="G23" s="43">
        <v>0</v>
      </c>
      <c r="H23" s="13"/>
      <c r="I23" s="13"/>
      <c r="J23" s="13"/>
      <c r="K23" s="13"/>
      <c r="L23" s="13"/>
      <c r="M23" s="13"/>
    </row>
    <row r="24" spans="1:13" ht="15" customHeight="1" x14ac:dyDescent="0.2">
      <c r="A24" s="90"/>
      <c r="B24" s="49" t="s">
        <v>23</v>
      </c>
      <c r="C24" s="25">
        <v>1</v>
      </c>
      <c r="D24" s="43">
        <v>0</v>
      </c>
      <c r="E24" s="43">
        <f t="shared" si="0"/>
        <v>0</v>
      </c>
      <c r="F24" s="43">
        <v>0</v>
      </c>
      <c r="G24" s="43">
        <v>0</v>
      </c>
      <c r="H24" s="13"/>
      <c r="I24" s="13"/>
      <c r="J24" s="13"/>
      <c r="K24" s="13"/>
      <c r="L24" s="13"/>
      <c r="M24" s="13"/>
    </row>
    <row r="25" spans="1:13" ht="17.25" hidden="1" customHeight="1" x14ac:dyDescent="0.2">
      <c r="A25" s="50" t="s">
        <v>8</v>
      </c>
      <c r="B25" s="50"/>
      <c r="C25" s="51"/>
      <c r="D25" s="52"/>
      <c r="E25" s="52"/>
      <c r="F25" s="52">
        <f>SUM(F5:F24)</f>
        <v>27948.400000000001</v>
      </c>
      <c r="G25" s="52">
        <f>SUM(G5:G24)</f>
        <v>30743.24</v>
      </c>
      <c r="H25" s="35"/>
      <c r="I25" s="35"/>
      <c r="J25" s="35"/>
      <c r="K25" s="35"/>
      <c r="L25" s="35"/>
      <c r="M25" s="35"/>
    </row>
    <row r="26" spans="1:13" ht="21" customHeight="1" x14ac:dyDescent="0.2">
      <c r="A26" s="89" t="s">
        <v>5</v>
      </c>
      <c r="B26" s="48" t="s">
        <v>28</v>
      </c>
      <c r="C26" s="25">
        <v>30</v>
      </c>
      <c r="D26" s="43">
        <f>E26/1.1</f>
        <v>0</v>
      </c>
      <c r="E26" s="43">
        <v>0</v>
      </c>
      <c r="F26" s="43">
        <f>C26*D26</f>
        <v>0</v>
      </c>
      <c r="G26" s="43">
        <f>C26*E26</f>
        <v>0</v>
      </c>
      <c r="H26" s="13"/>
      <c r="I26" s="13"/>
      <c r="J26" s="13"/>
      <c r="K26" s="13"/>
      <c r="L26" s="13"/>
      <c r="M26" s="13"/>
    </row>
    <row r="27" spans="1:13" ht="15" customHeight="1" x14ac:dyDescent="0.2">
      <c r="A27" s="89"/>
      <c r="B27" s="24" t="s">
        <v>24</v>
      </c>
      <c r="C27" s="25"/>
      <c r="D27" s="26"/>
      <c r="E27" s="26"/>
      <c r="F27" s="26"/>
      <c r="G27" s="26"/>
      <c r="H27" s="13"/>
      <c r="I27" s="13"/>
      <c r="J27" s="13"/>
      <c r="K27" s="13"/>
      <c r="L27" s="13"/>
      <c r="M27" s="13"/>
    </row>
    <row r="28" spans="1:13" ht="18" customHeight="1" x14ac:dyDescent="0.2">
      <c r="A28" s="89"/>
      <c r="B28" s="27" t="s">
        <v>27</v>
      </c>
      <c r="C28" s="25">
        <v>0</v>
      </c>
      <c r="D28" s="26">
        <v>90</v>
      </c>
      <c r="E28" s="43">
        <f>D28*1.1</f>
        <v>99.000000000000014</v>
      </c>
      <c r="F28" s="43">
        <f>C28*D28</f>
        <v>0</v>
      </c>
      <c r="G28" s="43">
        <f>C28*E28</f>
        <v>0</v>
      </c>
      <c r="H28" s="13"/>
      <c r="I28" s="13"/>
      <c r="J28" s="13"/>
      <c r="K28" s="13"/>
      <c r="L28" s="13"/>
      <c r="M28" s="13"/>
    </row>
    <row r="29" spans="1:13" ht="15" customHeight="1" x14ac:dyDescent="0.2">
      <c r="A29" s="89"/>
      <c r="B29" s="27" t="s">
        <v>25</v>
      </c>
      <c r="C29" s="25">
        <v>0</v>
      </c>
      <c r="D29" s="26">
        <v>4</v>
      </c>
      <c r="E29" s="26">
        <f>D29*1.1</f>
        <v>4.4000000000000004</v>
      </c>
      <c r="F29" s="43">
        <f>C29*D29</f>
        <v>0</v>
      </c>
      <c r="G29" s="43">
        <f>C29*E29</f>
        <v>0</v>
      </c>
      <c r="H29" s="13"/>
      <c r="I29" s="13"/>
      <c r="J29" s="13"/>
      <c r="K29" s="13"/>
      <c r="L29" s="13"/>
      <c r="M29" s="13"/>
    </row>
    <row r="30" spans="1:13" ht="15" customHeight="1" x14ac:dyDescent="0.2">
      <c r="A30" s="89"/>
      <c r="B30" s="24" t="s">
        <v>26</v>
      </c>
      <c r="C30" s="25"/>
      <c r="D30" s="26"/>
      <c r="E30" s="26"/>
      <c r="F30" s="26"/>
      <c r="G30" s="26"/>
      <c r="H30" s="13"/>
      <c r="I30" s="13"/>
      <c r="J30" s="13"/>
      <c r="K30" s="13"/>
      <c r="L30" s="13"/>
      <c r="M30" s="13"/>
    </row>
    <row r="31" spans="1:13" ht="11.25" customHeight="1" x14ac:dyDescent="0.2">
      <c r="A31" s="89"/>
      <c r="B31" s="27" t="s">
        <v>27</v>
      </c>
      <c r="C31" s="25">
        <v>0</v>
      </c>
      <c r="D31" s="26">
        <v>90</v>
      </c>
      <c r="E31" s="43">
        <f>D31*1.1</f>
        <v>99.000000000000014</v>
      </c>
      <c r="F31" s="43">
        <f>C31*D31</f>
        <v>0</v>
      </c>
      <c r="G31" s="43">
        <f>C31*E31</f>
        <v>0</v>
      </c>
      <c r="H31" s="13"/>
      <c r="I31" s="13"/>
      <c r="J31" s="13"/>
      <c r="K31" s="13"/>
      <c r="L31" s="13"/>
      <c r="M31" s="13"/>
    </row>
    <row r="32" spans="1:13" ht="13.5" customHeight="1" x14ac:dyDescent="0.2">
      <c r="A32" s="89"/>
      <c r="B32" s="27" t="s">
        <v>25</v>
      </c>
      <c r="C32" s="25">
        <v>0</v>
      </c>
      <c r="D32" s="26">
        <v>6.2</v>
      </c>
      <c r="E32" s="26">
        <f>D32*1.1</f>
        <v>6.8200000000000012</v>
      </c>
      <c r="F32" s="26">
        <f>C32*D32</f>
        <v>0</v>
      </c>
      <c r="G32" s="26">
        <f>C32*E32</f>
        <v>0</v>
      </c>
      <c r="H32" s="13"/>
      <c r="I32" s="13"/>
      <c r="J32" s="13"/>
      <c r="K32" s="13"/>
      <c r="L32" s="13"/>
      <c r="M32" s="13"/>
    </row>
    <row r="33" spans="1:13" ht="15" customHeight="1" x14ac:dyDescent="0.2">
      <c r="A33" s="50" t="s">
        <v>29</v>
      </c>
      <c r="B33" s="28"/>
      <c r="C33" s="29"/>
      <c r="D33" s="30"/>
      <c r="E33" s="30"/>
      <c r="F33" s="52">
        <f>SUM(F26:F32)</f>
        <v>0</v>
      </c>
      <c r="G33" s="52">
        <f>SUM(G26:G32)</f>
        <v>0</v>
      </c>
      <c r="H33" s="35"/>
      <c r="I33" s="35"/>
      <c r="J33" s="35"/>
      <c r="K33" s="35"/>
      <c r="L33" s="35"/>
      <c r="M33" s="35"/>
    </row>
    <row r="34" spans="1:13" ht="26.25" customHeight="1" x14ac:dyDescent="0.2">
      <c r="A34" s="53" t="s">
        <v>6</v>
      </c>
      <c r="B34" s="53"/>
      <c r="C34" s="54"/>
      <c r="D34" s="54"/>
      <c r="E34" s="54"/>
      <c r="F34" s="55">
        <f>F25+F33</f>
        <v>27948.400000000001</v>
      </c>
      <c r="G34" s="55">
        <f>G25+G33</f>
        <v>30743.24</v>
      </c>
      <c r="H34" s="34"/>
      <c r="I34" s="34"/>
      <c r="J34" s="34"/>
      <c r="K34" s="34"/>
      <c r="L34" s="34"/>
      <c r="M34" s="34"/>
    </row>
    <row r="35" spans="1:13" x14ac:dyDescent="0.2">
      <c r="A35" s="36" t="s">
        <v>15</v>
      </c>
      <c r="C35" s="38"/>
      <c r="D35" s="39"/>
      <c r="E35" s="39"/>
      <c r="F35" s="40"/>
      <c r="G35" s="40"/>
    </row>
    <row r="36" spans="1:13" ht="45.75" customHeight="1" x14ac:dyDescent="0.2">
      <c r="A36" s="91" t="s">
        <v>33</v>
      </c>
      <c r="B36" s="91"/>
      <c r="C36" s="91"/>
      <c r="D36" s="91"/>
      <c r="E36" s="91"/>
      <c r="F36" s="91"/>
      <c r="G36" s="91"/>
    </row>
    <row r="37" spans="1:13" ht="40.5" customHeight="1" thickBot="1" x14ac:dyDescent="0.25">
      <c r="A37" s="92" t="s">
        <v>30</v>
      </c>
      <c r="B37" s="92"/>
      <c r="C37" s="92"/>
      <c r="D37" s="92"/>
      <c r="E37" s="92"/>
      <c r="F37" s="92"/>
      <c r="G37" s="92"/>
      <c r="H37" s="56"/>
      <c r="I37" s="56"/>
      <c r="J37" s="56"/>
      <c r="K37" s="56"/>
      <c r="L37" s="56"/>
      <c r="M37" s="56"/>
    </row>
    <row r="38" spans="1:13" ht="12.75" x14ac:dyDescent="0.2">
      <c r="A38" s="84" t="s">
        <v>50</v>
      </c>
      <c r="B38" s="69"/>
      <c r="C38" s="70"/>
      <c r="D38" s="69"/>
      <c r="E38" s="75"/>
      <c r="F38" s="68"/>
      <c r="G38" s="71"/>
      <c r="H38" s="71"/>
      <c r="I38" s="71"/>
      <c r="J38" s="67"/>
      <c r="K38" s="69"/>
      <c r="L38" s="76"/>
    </row>
    <row r="39" spans="1:13" ht="12.75" x14ac:dyDescent="0.2">
      <c r="A39" s="68"/>
      <c r="B39" s="69"/>
      <c r="C39" s="70"/>
      <c r="D39" s="69"/>
      <c r="E39" s="69"/>
      <c r="F39" s="68"/>
      <c r="G39" s="71"/>
      <c r="H39" s="71"/>
      <c r="I39" s="72"/>
      <c r="J39" s="67"/>
      <c r="K39" s="69"/>
      <c r="L39" s="73"/>
    </row>
    <row r="40" spans="1:13" ht="12.75" x14ac:dyDescent="0.2">
      <c r="A40" s="68"/>
      <c r="B40" s="69"/>
      <c r="C40" s="70"/>
      <c r="D40" s="69"/>
      <c r="E40" s="69"/>
      <c r="F40" s="68"/>
      <c r="G40" s="71"/>
      <c r="H40" s="71"/>
      <c r="I40" s="71"/>
      <c r="J40" s="67"/>
      <c r="K40" s="69"/>
      <c r="L40" s="73"/>
    </row>
    <row r="41" spans="1:13" ht="12.75" x14ac:dyDescent="0.2">
      <c r="A41" s="68"/>
      <c r="B41" s="69"/>
      <c r="C41" s="70"/>
      <c r="D41" s="69"/>
      <c r="E41" s="69"/>
      <c r="F41" s="68"/>
      <c r="G41" s="71"/>
      <c r="H41" s="71"/>
      <c r="I41" s="71"/>
      <c r="J41" s="67"/>
      <c r="K41" s="74"/>
      <c r="L41" s="73"/>
    </row>
    <row r="42" spans="1:13" ht="12.75" x14ac:dyDescent="0.2">
      <c r="A42" s="68"/>
      <c r="B42" s="69"/>
      <c r="C42" s="70"/>
      <c r="D42" s="69"/>
      <c r="E42" s="69"/>
      <c r="F42" s="68"/>
      <c r="G42" s="71"/>
      <c r="H42" s="71"/>
      <c r="I42" s="71"/>
      <c r="J42" s="67"/>
      <c r="K42" s="74"/>
      <c r="L42" s="73"/>
    </row>
    <row r="43" spans="1:13" ht="12.75" x14ac:dyDescent="0.2">
      <c r="A43" s="69"/>
      <c r="B43" s="69"/>
      <c r="C43" s="70"/>
      <c r="D43" s="69"/>
      <c r="E43" s="69"/>
      <c r="F43" s="68"/>
      <c r="G43" s="71"/>
      <c r="H43" s="71"/>
      <c r="I43" s="71"/>
      <c r="J43" s="67"/>
      <c r="K43" s="74"/>
      <c r="L43" s="73"/>
    </row>
    <row r="44" spans="1:13" ht="12.75" x14ac:dyDescent="0.2">
      <c r="A44" s="68"/>
      <c r="B44" s="69"/>
      <c r="C44" s="70"/>
      <c r="D44" s="69"/>
      <c r="E44" s="69"/>
      <c r="F44" s="68"/>
      <c r="G44" s="71"/>
      <c r="H44" s="71"/>
      <c r="I44" s="71"/>
      <c r="J44" s="67"/>
      <c r="K44" s="69"/>
      <c r="L44" s="76"/>
      <c r="M44" s="64"/>
    </row>
    <row r="45" spans="1:13" ht="13.5" thickBot="1" x14ac:dyDescent="0.25">
      <c r="A45" s="83" t="s">
        <v>51</v>
      </c>
      <c r="B45" s="77"/>
      <c r="C45" s="78"/>
      <c r="D45" s="77"/>
      <c r="E45" s="77"/>
      <c r="F45" s="79"/>
      <c r="G45" s="80"/>
      <c r="H45" s="80"/>
      <c r="I45" s="80"/>
      <c r="J45" s="81"/>
      <c r="K45" s="77"/>
      <c r="L45" s="82"/>
      <c r="M45" s="56"/>
    </row>
  </sheetData>
  <mergeCells count="4">
    <mergeCell ref="A5:A24"/>
    <mergeCell ref="A26:A32"/>
    <mergeCell ref="A36:G36"/>
    <mergeCell ref="A37:G37"/>
  </mergeCells>
  <pageMargins left="0.70866141732283472" right="0.70866141732283472" top="0.74803149606299213" bottom="0.74803149606299213" header="0.31496062992125984" footer="0.31496062992125984"/>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preus 2025 HUGTIP</vt:lpstr>
      <vt:lpstr>preus 2025 ICO Badalona</vt:lpstr>
      <vt:lpstr>'preus 2025 HUGTIP'!_2Àrea_d_impressió</vt:lpstr>
      <vt:lpstr>'preus 2025 ICO Badalona'!_2Àrea_d_impressió</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yolanda</dc:creator>
  <cp:lastModifiedBy>Antonia Martínez Hernández</cp:lastModifiedBy>
  <cp:lastPrinted>2021-08-02T07:45:53Z</cp:lastPrinted>
  <dcterms:created xsi:type="dcterms:W3CDTF">2013-08-27T21:01:49Z</dcterms:created>
  <dcterms:modified xsi:type="dcterms:W3CDTF">2025-03-25T11:40:13Z</dcterms:modified>
</cp:coreProperties>
</file>